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TJAECH\OBLIGACIONES DE TRANSPARENCIA\TRIMESTRES\UT\ART_29\"/>
    </mc:Choice>
  </mc:AlternateContent>
  <xr:revisionPtr revIDLastSave="0" documentId="8_{2800C339-107B-4087-825D-286E18A03D72}" xr6:coauthVersionLast="36" xr6:coauthVersionMax="36" xr10:uidLastSave="{00000000-0000-0000-0000-000000000000}"/>
  <bookViews>
    <workbookView xWindow="0" yWindow="0" windowWidth="28800" windowHeight="10005" xr2:uid="{81E804E6-C873-44D5-BE5B-17F594837BB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J37" i="1"/>
  <c r="H37" i="1"/>
  <c r="F37" i="1"/>
  <c r="D37" i="1"/>
  <c r="B37" i="1"/>
  <c r="H36" i="1"/>
  <c r="F36" i="1"/>
  <c r="D36" i="1"/>
  <c r="B36" i="1"/>
  <c r="H35" i="1"/>
  <c r="F35" i="1"/>
  <c r="D35" i="1"/>
  <c r="B35" i="1"/>
  <c r="H34" i="1"/>
  <c r="F34" i="1"/>
  <c r="D34" i="1"/>
  <c r="B34" i="1"/>
  <c r="K33" i="1"/>
  <c r="H33" i="1"/>
  <c r="F33" i="1"/>
  <c r="D33" i="1"/>
  <c r="B33" i="1"/>
  <c r="K32" i="1"/>
  <c r="H32" i="1"/>
  <c r="F32" i="1"/>
  <c r="D32" i="1"/>
  <c r="B32" i="1"/>
  <c r="K31" i="1"/>
  <c r="H31" i="1"/>
  <c r="F31" i="1"/>
  <c r="D31" i="1"/>
  <c r="B31" i="1"/>
  <c r="K30" i="1"/>
  <c r="H30" i="1"/>
  <c r="F30" i="1"/>
  <c r="D30" i="1"/>
  <c r="B30" i="1"/>
  <c r="H29" i="1"/>
  <c r="F29" i="1"/>
  <c r="D29" i="1"/>
  <c r="B29" i="1"/>
  <c r="E25" i="1"/>
  <c r="D25" i="1"/>
  <c r="B25" i="1"/>
  <c r="A17" i="1"/>
  <c r="A16" i="1"/>
  <c r="A15" i="1"/>
  <c r="A18" i="1" l="1"/>
  <c r="B38" i="1"/>
</calcChain>
</file>

<file path=xl/sharedStrings.xml><?xml version="1.0" encoding="utf-8"?>
<sst xmlns="http://schemas.openxmlformats.org/spreadsheetml/2006/main" count="89" uniqueCount="78">
  <si>
    <t>Denominación o razón social (nombre) del Sujeto Obligado:</t>
  </si>
  <si>
    <t>Ejercicio:</t>
  </si>
  <si>
    <t>Fecha de elaboración:</t>
  </si>
  <si>
    <t>Nombre del RUT:</t>
  </si>
  <si>
    <t>Trimestre:</t>
  </si>
  <si>
    <t>Primero</t>
  </si>
  <si>
    <r>
      <t xml:space="preserve">El presente formato se emite para el cumplimiento de lo previsto en el </t>
    </r>
    <r>
      <rPr>
        <b/>
        <sz val="12"/>
        <color theme="1"/>
        <rFont val="Calibri"/>
        <family val="2"/>
        <scheme val="minor"/>
      </rPr>
      <t>artículo 71 de la Ley de Transparencia y Acceso a la Información Pública del Estado de Chiapas</t>
    </r>
    <r>
      <rPr>
        <sz val="12"/>
        <color theme="1"/>
        <rFont val="Calibri"/>
        <family val="2"/>
        <scheme val="minor"/>
      </rPr>
      <t xml:space="preserve">, así como lo previsto en el </t>
    </r>
    <r>
      <rPr>
        <b/>
        <sz val="12"/>
        <color theme="1"/>
        <rFont val="Calibri"/>
        <family val="2"/>
        <scheme val="minor"/>
      </rPr>
      <t>artículo 121 fracción XXII de la Ley de Protección de Datos Personales en Posesión de Sujetos Obligados del Estado de Chiapas</t>
    </r>
    <r>
      <rPr>
        <sz val="12"/>
        <color theme="1"/>
        <rFont val="Calibri"/>
        <family val="2"/>
        <scheme val="minor"/>
      </rPr>
      <t xml:space="preserve">.  </t>
    </r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</si>
  <si>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Tratandose de solicitudes para el ejercicio de los Derechos ARCO  únicamente se capturarán las columnas de "Folio", "Tipo de Solicitud" y "Estatus de la Solicitud", el resto de las columnas quedarán en blanco, esto significa que las columnas asociadas a: "Descripción de la Solicitud", "Breve descripción de la razón que la motivó (Prórroga)" se dejarán sin captura de ningún tipo con el fin de no vulnerar los datos personales.  </t>
    </r>
    <r>
      <rPr>
        <b/>
        <sz val="12"/>
        <color theme="1"/>
        <rFont val="Calibri"/>
        <family val="2"/>
        <scheme val="minor"/>
      </rPr>
      <t>En este formato no deberán capturarse datos personales de ningún tipo.</t>
    </r>
  </si>
  <si>
    <t>Folio</t>
  </si>
  <si>
    <t>Estatus</t>
  </si>
  <si>
    <t>Tipo de Solicitud</t>
  </si>
  <si>
    <t>Descripción de la solicitud</t>
  </si>
  <si>
    <t>Ampliación del plazo de respuesta 
(Prórroga)</t>
  </si>
  <si>
    <t>Breve descripción de la razón que la motivó
(Prórroga)</t>
  </si>
  <si>
    <t>Resolución por Clasificación 
(Únicamente para Solicitudes de Información)</t>
  </si>
  <si>
    <t>Solicitudes con recurso de revisión</t>
  </si>
  <si>
    <t>Colocar valor 1 si se ha emitido una resolución de clasificación de la información negando el acceso a esta. Colocar valor 0 caso contrario.</t>
  </si>
  <si>
    <t>Señalar el fundamento legal 
(si el valor es 1)</t>
  </si>
  <si>
    <t>Señalar la motivación y/o argumentación 
(si el valor es 1)</t>
  </si>
  <si>
    <t>Para las solicitudes que ameritaron clasificación seleccione según su tipo</t>
  </si>
  <si>
    <t>Terminada</t>
  </si>
  <si>
    <t>Información pública</t>
  </si>
  <si>
    <t>Por medio de la presente le solicito que se me proporcione la siguiente información:
1.- Si cuenta con una Sala Especializada para atener controversias relacionadas con el Derecho Ambiental.
2.- Cuántos servidores públicos se encuentran capacitados para atender asuntos relacionados con controversias ambientales.
3.- Del 1 de enero al 31 de diciembre de 2020, cuántos asuntos en materia ambiental, atendió y resolvió el Tribunal.
4.- Del 1 de enero al 31 de diciembre de 2021, cuántos asuntos en materia ambiental, atendió y resolvió el Tribunal.
5.- Del 1 de enero al 31 de diciembre de 2022, cuántos asuntos en materia ambiental, atendió y resolvió el Tribunal.
6.- Del 1 de enero al 31 de diciembre de 2023, cuántos asuntos en materia ambiental, atendió y resolvió el Tribunal.
7.- Del 1 de enero al 31 de diciembre de 2024, cuántos asuntos en materia ambiental, atendió y resolvió el Tribunal.
8.- Del 1 de enero de 2025 a la fecha, cuántos asuntos en materia ambiental, atendió y resolvió el Tribunal.
9.- Cuánto del presupuesto de los años 2020, 2021, 2022, 2023, 2024 y 2025, se destino para la atención de los temas en materia ambiental.
10.- Con que equipo o material de trabajo especializado cuenta el Tribunal para atender los asuntos ambientales que se le presentan.
11.- Como es que el Tribunal ha dado cumplimiento a las obligaciones emanadas del Acuerdo de Escazú.
12.- Como el Tribunal y su personal contribuyen al cuidado y la protección del medio ambiente.
13.- De que manera el Tribunal garantiza a los justiciables, el derecho a contar con un medio ambiente sano y al saneamiento del agua.</t>
  </si>
  <si>
    <t>No</t>
  </si>
  <si>
    <t>Solicito el detalle de las sanciones administrativas impuestas a empresas agrícolas que fueron desechadas por parte del tribunal administrativo.  </t>
  </si>
  <si>
    <t>Solicito en versión electrónico, alusiva a los siguiente puntos:
a) Cuántos expedientes por presunta responsabilidad administrativa, se han resuelto en cada uno de los años, desde 2016, hasta 2025, a corte de la respuesta a esta solicitud de acceso a la información;
b) Cuántas de las resoluciones por presunta responsabilidad administrativa, del periodo de 2016 hasta 2025, a corte de la respuesta a esta solicitud de información, fueron en el sentido de que existía una responsabilidad administrativa competencia del Tribunal al que me dirijo;
c) Cuántas de las resoluciones del punto anterior, han quedado firmes;
d) Cuántas de las resoluciones del inciso b), de esta solicitud de acceso a la información, han sido anuladas, invalidadas, revocadas, o dejadas insubsistentes, ya sea para efectos o de forma lisa y llana;
e) Cuántos informes por presunta responsabilidad administrativa, al amparo de la Ley General de Responsabilidades Administrativas, han sido recibidos para su trámite, por el Tribunal al que me dirijo;</t>
  </si>
  <si>
    <t>Totales  
(Generados automaticamente)</t>
  </si>
  <si>
    <t>Total de solicitudes Recibidas</t>
  </si>
  <si>
    <t>Información Pública</t>
  </si>
  <si>
    <t>Datos Personales</t>
  </si>
  <si>
    <t>Total de Prórrogas</t>
  </si>
  <si>
    <t>Total de solicitudes que ameritaron clasificación</t>
  </si>
  <si>
    <t>Total de Solicitudes por estatus</t>
  </si>
  <si>
    <t>Desechada por falta de respuesta del ciudadano</t>
  </si>
  <si>
    <t xml:space="preserve">Cancelada </t>
  </si>
  <si>
    <t>En espera de ampliación de información</t>
  </si>
  <si>
    <t>En proceso, clasificada parcialmente</t>
  </si>
  <si>
    <t>En proceso</t>
  </si>
  <si>
    <t>Con pago realizado</t>
  </si>
  <si>
    <t>En espera de confirmar trámite o desahogo de prevención, con identidad acreditada</t>
  </si>
  <si>
    <t>En proceso, con resolución del comité de transparencia</t>
  </si>
  <si>
    <t>Reservadas</t>
  </si>
  <si>
    <t>En proceso con prevención, sin identidad acreditada</t>
  </si>
  <si>
    <t>Con pago realizado, datos personales</t>
  </si>
  <si>
    <t>En espera de confirmar trámite o desahogo de prevención, sin identidad acreditada</t>
  </si>
  <si>
    <t>En proceso, parcialmente competente</t>
  </si>
  <si>
    <t>Confidenciales</t>
  </si>
  <si>
    <t>En proceso con prórroga</t>
  </si>
  <si>
    <t>Desechada por falta de pago</t>
  </si>
  <si>
    <t>En espera de desahogo de prevención parcial</t>
  </si>
  <si>
    <t>En proceso, parcialmente presentada</t>
  </si>
  <si>
    <t>Parcialmente clasificadas</t>
  </si>
  <si>
    <t>En proceso, información adicional</t>
  </si>
  <si>
    <t>Desechada por falta de respuesta del sujeto obligado</t>
  </si>
  <si>
    <t>En espera de forma de entrega</t>
  </si>
  <si>
    <t>En proceso, sin identidad acreditada</t>
  </si>
  <si>
    <t>Ninguna de las anteriores</t>
  </si>
  <si>
    <t>Desechada por falta de selección del medio de entrega</t>
  </si>
  <si>
    <t>En espera de forma de entrega, datos personales</t>
  </si>
  <si>
    <t>Pendiente de acreditación de la identidad</t>
  </si>
  <si>
    <t>En espera de pago</t>
  </si>
  <si>
    <t>En proceso con identidad acreditada</t>
  </si>
  <si>
    <t>En proceso con prórroga, con identidad acreditada</t>
  </si>
  <si>
    <t>Pendiente de entrega de respuesta</t>
  </si>
  <si>
    <t>Totales de Solicitudes con recurso de revisión</t>
  </si>
  <si>
    <t>En espera de pago, datos personales</t>
  </si>
  <si>
    <t>En proceso con prevención, con identidad acreditada</t>
  </si>
  <si>
    <t>En proceso de entrega de informacion</t>
  </si>
  <si>
    <t>Por registrar que se hizo efectivo el derecho</t>
  </si>
  <si>
    <t>Si</t>
  </si>
  <si>
    <t>En espera de resolución del comité de transparencia</t>
  </si>
  <si>
    <t>En proceso con prórroga, sin identidad acreditada</t>
  </si>
  <si>
    <t>En proceso de entrega de información, datos personales</t>
  </si>
  <si>
    <t>Regreso de paso</t>
  </si>
  <si>
    <r>
      <rPr>
        <b/>
        <sz val="13"/>
        <color theme="1"/>
        <rFont val="Calibri"/>
        <family val="2"/>
        <scheme val="minor"/>
      </rPr>
      <t>Nota</t>
    </r>
    <r>
      <rPr>
        <sz val="13"/>
        <color theme="1"/>
        <rFont val="Calibri"/>
        <family val="2"/>
        <scheme val="minor"/>
      </rPr>
      <t xml:space="preserve">
(En caso de tener algun comentario, expréselo en este espacio)</t>
    </r>
  </si>
  <si>
    <t>Tribunal de Justicia Administrativa del Estado de Chiapas.</t>
  </si>
  <si>
    <t>Lic. Claudia Gpe. Castellanos Galdámez</t>
  </si>
  <si>
    <r>
      <t xml:space="preserve">TRIBUNAL DE JUSTICIA ADMINISTRATIVA
 DEL ESTADO DE CHIAPAS
</t>
    </r>
    <r>
      <rPr>
        <sz val="13"/>
        <color theme="1"/>
        <rFont val="Arial"/>
        <family val="2"/>
      </rPr>
      <t>UNIDAD DE TRANSPARENCIA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INFORME TRIMESTRAL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</si>
</sst>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justify" vertical="justify" wrapText="1"/>
      <protection locked="0"/>
    </xf>
    <xf numFmtId="0" fontId="3" fillId="0" borderId="10" xfId="0" applyFont="1" applyBorder="1" applyAlignment="1" applyProtection="1">
      <alignment horizontal="justify" vertical="justify" wrapText="1"/>
      <protection locked="0"/>
    </xf>
    <xf numFmtId="0" fontId="3" fillId="0" borderId="9" xfId="0" applyFont="1" applyBorder="1" applyAlignment="1" applyProtection="1">
      <alignment horizontal="justify" vertical="justify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/>
    <xf numFmtId="0" fontId="4" fillId="0" borderId="17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6" fillId="5" borderId="8" xfId="0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1285876</xdr:colOff>
      <xdr:row>0</xdr:row>
      <xdr:rowOff>1</xdr:rowOff>
    </xdr:from>
    <xdr:to>
      <xdr:col>1</xdr:col>
      <xdr:colOff>600076</xdr:colOff>
      <xdr:row>5</xdr:row>
      <xdr:rowOff>91988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8E5E60-0E44-4BAF-9810-300FDE158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6" y="1"/>
          <a:ext cx="1314450" cy="1044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5/TAPJECH/OBLIGACIONES%20DE%20TRANSPARENCIA/UT/INF%20UT/Informe_1ER_T_2025_TAPJECH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O"/>
      <sheetName val="Periodo"/>
      <sheetName val="Hoja4"/>
      <sheetName val="Hoja5"/>
      <sheetName val="Hoja2"/>
      <sheetName val="Informe trimestral 202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2A40-1CC2-4FD1-88E7-95421D1547B5}">
  <dimension ref="A1:L43"/>
  <sheetViews>
    <sheetView tabSelected="1" workbookViewId="0">
      <selection activeCell="B38" sqref="B38"/>
    </sheetView>
  </sheetViews>
  <sheetFormatPr baseColWidth="10" defaultRowHeight="15" x14ac:dyDescent="0.25"/>
  <cols>
    <col min="1" max="1" width="30" bestFit="1" customWidth="1"/>
    <col min="2" max="2" width="10.42578125" bestFit="1" customWidth="1"/>
    <col min="3" max="3" width="18.7109375" bestFit="1" customWidth="1"/>
    <col min="4" max="4" width="50" customWidth="1"/>
    <col min="5" max="5" width="17.85546875" customWidth="1"/>
    <col min="6" max="6" width="18.42578125" customWidth="1"/>
    <col min="7" max="7" width="19.85546875" customWidth="1"/>
    <col min="8" max="8" width="20.28515625" customWidth="1"/>
    <col min="9" max="9" width="21.140625" customWidth="1"/>
    <col min="10" max="10" width="25.42578125" customWidth="1"/>
    <col min="11" max="11" width="22.5703125" customWidth="1"/>
  </cols>
  <sheetData>
    <row r="1" spans="1:11" x14ac:dyDescent="0.25">
      <c r="A1" s="67" t="s">
        <v>77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s="1" customFormat="1" ht="19.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s="1" customFormat="1" ht="36" customHeight="1" x14ac:dyDescent="0.25">
      <c r="A7" s="2" t="s">
        <v>0</v>
      </c>
      <c r="B7" s="2"/>
      <c r="C7" s="62" t="s">
        <v>75</v>
      </c>
      <c r="D7" s="62"/>
      <c r="E7" s="62"/>
      <c r="F7" s="3" t="s">
        <v>1</v>
      </c>
      <c r="G7" s="4">
        <v>2025</v>
      </c>
      <c r="H7" s="5"/>
      <c r="I7" s="3" t="s">
        <v>2</v>
      </c>
      <c r="J7" s="6">
        <v>45930</v>
      </c>
      <c r="K7" s="7"/>
    </row>
    <row r="8" spans="1:11" s="1" customFormat="1" ht="19.5" x14ac:dyDescent="0.25">
      <c r="A8" s="8"/>
      <c r="B8" s="8"/>
      <c r="F8" s="9"/>
      <c r="G8" s="10"/>
      <c r="H8" s="11"/>
    </row>
    <row r="9" spans="1:11" s="1" customFormat="1" ht="19.5" x14ac:dyDescent="0.25">
      <c r="A9" s="12" t="s">
        <v>3</v>
      </c>
      <c r="B9" s="12"/>
      <c r="C9" s="62" t="s">
        <v>76</v>
      </c>
      <c r="D9" s="62"/>
      <c r="E9" s="62"/>
      <c r="F9" s="3" t="s">
        <v>4</v>
      </c>
      <c r="G9" s="4" t="s">
        <v>5</v>
      </c>
      <c r="H9" s="11"/>
    </row>
    <row r="10" spans="1:11" s="1" customFormat="1" ht="15.75" thickBot="1" x14ac:dyDescent="0.3"/>
    <row r="11" spans="1:11" ht="33" customHeight="1" x14ac:dyDescent="0.25">
      <c r="A11" s="13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</row>
    <row r="12" spans="1:11" ht="42.75" customHeight="1" thickBot="1" x14ac:dyDescent="0.3">
      <c r="A12" s="16" t="s">
        <v>7</v>
      </c>
      <c r="B12" s="17"/>
      <c r="C12" s="17"/>
      <c r="D12" s="17"/>
      <c r="E12" s="17"/>
      <c r="F12" s="17"/>
      <c r="G12" s="17"/>
      <c r="H12" s="17"/>
      <c r="I12" s="17"/>
      <c r="J12" s="17"/>
      <c r="K12" s="18"/>
    </row>
    <row r="13" spans="1:11" ht="40.5" customHeight="1" x14ac:dyDescent="0.25">
      <c r="A13" s="19" t="s">
        <v>8</v>
      </c>
      <c r="B13" s="20" t="s">
        <v>9</v>
      </c>
      <c r="C13" s="21" t="s">
        <v>10</v>
      </c>
      <c r="D13" s="19" t="s">
        <v>11</v>
      </c>
      <c r="E13" s="19" t="s">
        <v>12</v>
      </c>
      <c r="F13" s="19" t="s">
        <v>13</v>
      </c>
      <c r="G13" s="22" t="s">
        <v>14</v>
      </c>
      <c r="H13" s="23"/>
      <c r="I13" s="23"/>
      <c r="J13" s="23"/>
      <c r="K13" s="19" t="s">
        <v>15</v>
      </c>
    </row>
    <row r="14" spans="1:11" s="30" customFormat="1" ht="89.25" customHeight="1" x14ac:dyDescent="0.25">
      <c r="A14" s="24"/>
      <c r="B14" s="25"/>
      <c r="C14" s="26"/>
      <c r="D14" s="24"/>
      <c r="E14" s="24"/>
      <c r="F14" s="24"/>
      <c r="G14" s="27" t="s">
        <v>16</v>
      </c>
      <c r="H14" s="28" t="s">
        <v>17</v>
      </c>
      <c r="I14" s="28" t="s">
        <v>18</v>
      </c>
      <c r="J14" s="29" t="s">
        <v>19</v>
      </c>
      <c r="K14" s="24"/>
    </row>
    <row r="15" spans="1:11" s="1" customFormat="1" ht="78" customHeight="1" x14ac:dyDescent="0.25">
      <c r="A15" s="64" t="str">
        <f>"072489725000015"</f>
        <v>072489725000015</v>
      </c>
      <c r="B15" s="64" t="s">
        <v>20</v>
      </c>
      <c r="C15" s="64" t="s">
        <v>21</v>
      </c>
      <c r="D15" s="65" t="s">
        <v>22</v>
      </c>
      <c r="E15" s="31" t="s">
        <v>23</v>
      </c>
      <c r="F15" s="32"/>
      <c r="G15" s="31">
        <v>0</v>
      </c>
      <c r="H15" s="33"/>
      <c r="I15" s="34"/>
      <c r="J15" s="35"/>
      <c r="K15" s="31" t="s">
        <v>23</v>
      </c>
    </row>
    <row r="16" spans="1:11" s="1" customFormat="1" ht="78" customHeight="1" x14ac:dyDescent="0.25">
      <c r="A16" s="64" t="str">
        <f>"072489725000016"</f>
        <v>072489725000016</v>
      </c>
      <c r="B16" s="64" t="s">
        <v>20</v>
      </c>
      <c r="C16" s="64" t="s">
        <v>21</v>
      </c>
      <c r="D16" s="65" t="s">
        <v>24</v>
      </c>
      <c r="E16" s="31" t="s">
        <v>23</v>
      </c>
      <c r="F16" s="32"/>
      <c r="G16" s="31">
        <v>0</v>
      </c>
      <c r="H16" s="33"/>
      <c r="I16" s="34"/>
      <c r="J16" s="35"/>
      <c r="K16" s="31" t="s">
        <v>23</v>
      </c>
    </row>
    <row r="17" spans="1:11" s="1" customFormat="1" ht="78" customHeight="1" x14ac:dyDescent="0.25">
      <c r="A17" s="64" t="str">
        <f>"072489725000017"</f>
        <v>072489725000017</v>
      </c>
      <c r="B17" s="64" t="s">
        <v>20</v>
      </c>
      <c r="C17" s="64" t="s">
        <v>21</v>
      </c>
      <c r="D17" s="65" t="s">
        <v>25</v>
      </c>
      <c r="E17" s="31" t="s">
        <v>23</v>
      </c>
      <c r="F17" s="32"/>
      <c r="G17" s="31">
        <v>0</v>
      </c>
      <c r="H17" s="33"/>
      <c r="I17" s="34"/>
      <c r="J17" s="35"/>
      <c r="K17" s="31" t="s">
        <v>23</v>
      </c>
    </row>
    <row r="18" spans="1:11" s="1" customFormat="1" ht="30" customHeight="1" x14ac:dyDescent="0.25">
      <c r="A18" s="63">
        <f>COUNTA(A15:A17)</f>
        <v>3</v>
      </c>
    </row>
    <row r="19" spans="1:11" s="1" customFormat="1" x14ac:dyDescent="0.25">
      <c r="E19" s="37"/>
    </row>
    <row r="20" spans="1:11" s="1" customFormat="1" ht="15.75" thickBot="1" x14ac:dyDescent="0.3">
      <c r="E20" s="37"/>
    </row>
    <row r="21" spans="1:11" ht="66.75" customHeight="1" thickBot="1" x14ac:dyDescent="0.3">
      <c r="A21" s="38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</row>
    <row r="22" spans="1:11" s="1" customFormat="1" x14ac:dyDescent="0.25"/>
    <row r="23" spans="1:11" s="1" customFormat="1" ht="27.75" customHeight="1" x14ac:dyDescent="0.25">
      <c r="A23" s="41" t="s">
        <v>27</v>
      </c>
      <c r="B23" s="42" t="s">
        <v>28</v>
      </c>
      <c r="C23" s="42"/>
      <c r="D23" s="42" t="s">
        <v>29</v>
      </c>
      <c r="E23" s="43" t="s">
        <v>30</v>
      </c>
      <c r="I23" s="44"/>
    </row>
    <row r="24" spans="1:11" s="1" customFormat="1" ht="15" customHeight="1" x14ac:dyDescent="0.25">
      <c r="A24" s="41"/>
      <c r="B24" s="42"/>
      <c r="C24" s="42"/>
      <c r="D24" s="42"/>
      <c r="E24" s="45"/>
      <c r="I24" s="44"/>
    </row>
    <row r="25" spans="1:11" s="1" customFormat="1" ht="30" customHeight="1" x14ac:dyDescent="0.25">
      <c r="A25" s="41"/>
      <c r="B25" s="46">
        <f>COUNTIF(C15:C17,"Información Pública")</f>
        <v>3</v>
      </c>
      <c r="C25" s="46"/>
      <c r="D25" s="47">
        <f>COUNTIF(C15:C17,"Datos personales")</f>
        <v>0</v>
      </c>
      <c r="E25" s="48">
        <f>COUNTIF(E15:E17,"si")</f>
        <v>0</v>
      </c>
      <c r="I25" s="44"/>
    </row>
    <row r="26" spans="1:11" s="1" customFormat="1" ht="15.75" x14ac:dyDescent="0.25">
      <c r="A26" s="44"/>
      <c r="B26" s="44"/>
      <c r="C26" s="44"/>
      <c r="D26" s="44"/>
      <c r="I26" s="44"/>
    </row>
    <row r="27" spans="1:11" s="1" customFormat="1" ht="15.75" x14ac:dyDescent="0.25">
      <c r="I27" s="44"/>
      <c r="J27" s="49" t="s">
        <v>31</v>
      </c>
      <c r="K27" s="49"/>
    </row>
    <row r="28" spans="1:11" s="1" customFormat="1" ht="15.75" x14ac:dyDescent="0.25">
      <c r="A28" s="50" t="s">
        <v>32</v>
      </c>
      <c r="B28" s="51"/>
      <c r="C28" s="51"/>
      <c r="D28" s="51"/>
      <c r="E28" s="51"/>
      <c r="F28" s="51"/>
      <c r="G28" s="51"/>
      <c r="H28" s="51"/>
      <c r="I28" s="44"/>
      <c r="J28" s="49"/>
      <c r="K28" s="49"/>
    </row>
    <row r="29" spans="1:11" s="1" customFormat="1" ht="80.25" customHeight="1" x14ac:dyDescent="0.25">
      <c r="A29" s="52" t="s">
        <v>33</v>
      </c>
      <c r="B29" s="53">
        <f>COUNTIF(B15:B18,"Desechada por falta de respuesta del ciudadano")</f>
        <v>0</v>
      </c>
      <c r="C29" s="52" t="s">
        <v>34</v>
      </c>
      <c r="D29" s="54">
        <f>COUNTIF(B15:B18, "Cancelada ")</f>
        <v>0</v>
      </c>
      <c r="E29" s="55" t="s">
        <v>35</v>
      </c>
      <c r="F29" s="56">
        <f>COUNTIF(B15:B18, "En espera de ampliación de información")</f>
        <v>0</v>
      </c>
      <c r="G29" s="55" t="s">
        <v>36</v>
      </c>
      <c r="H29" s="56">
        <f>COUNTIF(B15:B18,"En proceso, clasificada parcialmente")</f>
        <v>0</v>
      </c>
      <c r="I29" s="44"/>
      <c r="J29" s="49"/>
      <c r="K29" s="49"/>
    </row>
    <row r="30" spans="1:11" s="1" customFormat="1" ht="80.25" customHeight="1" x14ac:dyDescent="0.25">
      <c r="A30" s="52" t="s">
        <v>37</v>
      </c>
      <c r="B30" s="53">
        <f>COUNTIF(B15:B18,"En proceso")</f>
        <v>0</v>
      </c>
      <c r="C30" s="52" t="s">
        <v>38</v>
      </c>
      <c r="D30" s="54">
        <f>COUNTIF(B15:B18, "Con pago realizado")</f>
        <v>0</v>
      </c>
      <c r="E30" s="55" t="s">
        <v>39</v>
      </c>
      <c r="F30" s="56">
        <f>COUNTIF(B15:B18, "En espera de confirmar trámite o desahogo de prevención, con identidad acreditada")</f>
        <v>0</v>
      </c>
      <c r="G30" s="55" t="s">
        <v>40</v>
      </c>
      <c r="H30" s="56">
        <f>COUNTIF(B15:B18,"En proceso, con resolución del comité de transparencia")</f>
        <v>0</v>
      </c>
      <c r="J30" s="57" t="s">
        <v>41</v>
      </c>
      <c r="K30" s="54">
        <f>COUNTIF(J15:J17, "Reservadas")</f>
        <v>0</v>
      </c>
    </row>
    <row r="31" spans="1:11" s="1" customFormat="1" ht="80.25" customHeight="1" x14ac:dyDescent="0.25">
      <c r="A31" s="52" t="s">
        <v>42</v>
      </c>
      <c r="B31" s="53">
        <f>COUNTIF(B15:B18,"En proceso con prevención, sin identidad acreditada")</f>
        <v>0</v>
      </c>
      <c r="C31" s="52" t="s">
        <v>43</v>
      </c>
      <c r="D31" s="54">
        <f>COUNTIF(B15:B18, "Con pago realizado, datos personales")</f>
        <v>0</v>
      </c>
      <c r="E31" s="55" t="s">
        <v>44</v>
      </c>
      <c r="F31" s="56">
        <f>COUNTIF(B15:B18, "En espera de confirmar trámite o desahogo de prevención, sin identidad acreditada")</f>
        <v>0</v>
      </c>
      <c r="G31" s="55" t="s">
        <v>45</v>
      </c>
      <c r="H31" s="56">
        <f>COUNTIF(B15:B18,"En proceso, parcialmente competente")</f>
        <v>0</v>
      </c>
      <c r="J31" s="57" t="s">
        <v>46</v>
      </c>
      <c r="K31" s="54">
        <f>COUNTIF(J15:J17, "Confidenciales")</f>
        <v>0</v>
      </c>
    </row>
    <row r="32" spans="1:11" s="1" customFormat="1" ht="80.25" customHeight="1" x14ac:dyDescent="0.25">
      <c r="A32" s="52" t="s">
        <v>47</v>
      </c>
      <c r="B32" s="53">
        <f>COUNTIF(B15:B18,"En proceso con prórroga")</f>
        <v>0</v>
      </c>
      <c r="C32" s="52" t="s">
        <v>48</v>
      </c>
      <c r="D32" s="54">
        <f>COUNTIF(B15:B18, "Desechada por falta de pago")</f>
        <v>0</v>
      </c>
      <c r="E32" s="55" t="s">
        <v>49</v>
      </c>
      <c r="F32" s="56">
        <f>COUNTIF(B15:B18, "En espera de desahogo de prevención parcial")</f>
        <v>0</v>
      </c>
      <c r="G32" s="55" t="s">
        <v>50</v>
      </c>
      <c r="H32" s="56">
        <f>COUNTIF(B15:B18,"En proceso, parcialmente presentada")</f>
        <v>0</v>
      </c>
      <c r="J32" s="57" t="s">
        <v>51</v>
      </c>
      <c r="K32" s="54">
        <f>COUNTIF(J15:J17, "Parcialmente clasificadas")</f>
        <v>0</v>
      </c>
    </row>
    <row r="33" spans="1:12" s="1" customFormat="1" ht="80.25" customHeight="1" x14ac:dyDescent="0.25">
      <c r="A33" s="52" t="s">
        <v>52</v>
      </c>
      <c r="B33" s="53">
        <f>COUNTIF(B15:B18,"En proceso, información adicional")</f>
        <v>0</v>
      </c>
      <c r="C33" s="52" t="s">
        <v>53</v>
      </c>
      <c r="D33" s="54">
        <f>COUNTIF(B15:B18, "Desechada por falta de respuesta del sujeto obligado")</f>
        <v>0</v>
      </c>
      <c r="E33" s="55" t="s">
        <v>54</v>
      </c>
      <c r="F33" s="56">
        <f>COUNTIF(B15:B18, "En espera de forma de entrega")</f>
        <v>0</v>
      </c>
      <c r="G33" s="55" t="s">
        <v>55</v>
      </c>
      <c r="H33" s="56">
        <f>COUNTIF(B15:B18,"En proceso, sin identidad acreditada")</f>
        <v>0</v>
      </c>
      <c r="J33" s="57" t="s">
        <v>56</v>
      </c>
      <c r="K33" s="54">
        <f>COUNTIF(J15:J17, "Ninguna de las anteriores")</f>
        <v>0</v>
      </c>
    </row>
    <row r="34" spans="1:12" s="1" customFormat="1" ht="80.25" customHeight="1" x14ac:dyDescent="0.25">
      <c r="A34" s="52" t="s">
        <v>20</v>
      </c>
      <c r="B34" s="53">
        <f>COUNTIF(B15:B18,"Terminada")</f>
        <v>3</v>
      </c>
      <c r="C34" s="52" t="s">
        <v>57</v>
      </c>
      <c r="D34" s="54">
        <f>COUNTIF(B15:B18, "Desechada por falta de selección del medio de entrega")</f>
        <v>0</v>
      </c>
      <c r="E34" s="55" t="s">
        <v>58</v>
      </c>
      <c r="F34" s="56">
        <f>COUNTIF(B15:B18, "En espera de forma de entrega, datos personales")</f>
        <v>0</v>
      </c>
      <c r="G34" s="55" t="s">
        <v>59</v>
      </c>
      <c r="H34" s="56">
        <f>COUNTIF(B15:B18,"Pendiente de acreditación de la identidad")</f>
        <v>0</v>
      </c>
    </row>
    <row r="35" spans="1:12" s="1" customFormat="1" ht="80.25" customHeight="1" x14ac:dyDescent="0.25">
      <c r="A35" s="52" t="s">
        <v>60</v>
      </c>
      <c r="B35" s="53">
        <f>COUNTIF(B15:B18,"En espera de pago")</f>
        <v>0</v>
      </c>
      <c r="C35" s="52" t="s">
        <v>61</v>
      </c>
      <c r="D35" s="54">
        <f>COUNTIF(B15:B18,"En proceso con identidad acreditada")</f>
        <v>0</v>
      </c>
      <c r="E35" s="55" t="s">
        <v>62</v>
      </c>
      <c r="F35" s="56">
        <f>COUNTIF(B15:B18,"En proceso con prórroga, con identidad acreditada")</f>
        <v>0</v>
      </c>
      <c r="G35" s="55" t="s">
        <v>63</v>
      </c>
      <c r="H35" s="56">
        <f>COUNTIF(B15:B18,"Pendiente de entrega de respuesta")</f>
        <v>0</v>
      </c>
      <c r="J35" s="58" t="s">
        <v>64</v>
      </c>
      <c r="K35" s="59"/>
    </row>
    <row r="36" spans="1:12" s="1" customFormat="1" ht="80.25" customHeight="1" x14ac:dyDescent="0.25">
      <c r="A36" s="52" t="s">
        <v>65</v>
      </c>
      <c r="B36" s="53">
        <f>COUNTIF(B15:B18,"En espera de pago, datos personales")</f>
        <v>0</v>
      </c>
      <c r="C36" s="52" t="s">
        <v>66</v>
      </c>
      <c r="D36" s="54">
        <f>COUNTIF(B15:B18,"En proceso con prevención, con identidad acreditada")</f>
        <v>0</v>
      </c>
      <c r="E36" s="55" t="s">
        <v>67</v>
      </c>
      <c r="F36" s="56">
        <f>COUNTIF(B15:B18,"En proceso de entrega de informacion")</f>
        <v>0</v>
      </c>
      <c r="G36" s="55" t="s">
        <v>68</v>
      </c>
      <c r="H36" s="56">
        <f>COUNTIF(B15:B18,"Por registrar que se hizo efectivo el derecho")</f>
        <v>0</v>
      </c>
      <c r="J36" s="47" t="s">
        <v>69</v>
      </c>
      <c r="K36" s="47" t="s">
        <v>23</v>
      </c>
    </row>
    <row r="37" spans="1:12" s="1" customFormat="1" ht="80.25" customHeight="1" x14ac:dyDescent="0.25">
      <c r="A37" s="52" t="s">
        <v>70</v>
      </c>
      <c r="B37" s="53">
        <f>COUNTIF(B15:B18,"En espera de resolución del comité de transparencia")</f>
        <v>0</v>
      </c>
      <c r="C37" s="52" t="s">
        <v>71</v>
      </c>
      <c r="D37" s="54">
        <f>COUNTIF(B15:B18,"En proceso con prórroga, sin identidad acreditada")</f>
        <v>0</v>
      </c>
      <c r="E37" s="55" t="s">
        <v>72</v>
      </c>
      <c r="F37" s="56">
        <f>COUNTIF(B15:B18,"En proceso de entrega de información, datos personales")</f>
        <v>0</v>
      </c>
      <c r="G37" s="55" t="s">
        <v>73</v>
      </c>
      <c r="H37" s="56">
        <f>COUNTIF(B15:B18,"Regreso de paso")</f>
        <v>0</v>
      </c>
      <c r="J37" s="54">
        <f>COUNTIF(K15:K17,"SI")</f>
        <v>0</v>
      </c>
      <c r="K37" s="54">
        <f>COUNTIF(K15:K17,"No")</f>
        <v>3</v>
      </c>
    </row>
    <row r="38" spans="1:12" s="1" customFormat="1" ht="27" customHeight="1" x14ac:dyDescent="0.25">
      <c r="A38" s="60"/>
      <c r="B38" s="36">
        <f>SUM(B29+B30+B31+B32+B33+B34+B35+B36+B37+D29+D30+D31+D32+D33+D34+D35+D36+D37+F29+F30+F31+F32+F33+F34+F35+F36+F37+H37+H36+H35+H34+H33+H32+H31+H30+H29)</f>
        <v>3</v>
      </c>
      <c r="C38" s="60"/>
      <c r="D38" s="60"/>
      <c r="E38" s="60"/>
      <c r="F38"/>
      <c r="G38"/>
      <c r="H38"/>
    </row>
    <row r="39" spans="1:12" s="1" customFormat="1" x14ac:dyDescent="0.25"/>
    <row r="40" spans="1:12" s="1" customFormat="1" x14ac:dyDescent="0.25"/>
    <row r="41" spans="1:12" s="1" customFormat="1" x14ac:dyDescent="0.25"/>
    <row r="42" spans="1:12" s="1" customFormat="1" x14ac:dyDescent="0.25"/>
    <row r="43" spans="1:12" s="1" customFormat="1" ht="52.5" customHeight="1" thickBot="1" x14ac:dyDescent="0.3">
      <c r="A43" s="61" t="s">
        <v>74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</sheetData>
  <mergeCells count="26">
    <mergeCell ref="A1:K6"/>
    <mergeCell ref="J27:K29"/>
    <mergeCell ref="A28:H28"/>
    <mergeCell ref="J35:K35"/>
    <mergeCell ref="A43:L43"/>
    <mergeCell ref="C7:E7"/>
    <mergeCell ref="C9:E9"/>
    <mergeCell ref="A21:K21"/>
    <mergeCell ref="A23:A25"/>
    <mergeCell ref="B23:C24"/>
    <mergeCell ref="D23:D24"/>
    <mergeCell ref="E23:E24"/>
    <mergeCell ref="B25:C25"/>
    <mergeCell ref="A12:K12"/>
    <mergeCell ref="A13:A14"/>
    <mergeCell ref="B13:B14"/>
    <mergeCell ref="C13:C14"/>
    <mergeCell ref="D13:D14"/>
    <mergeCell ref="E13:E14"/>
    <mergeCell ref="F13:F14"/>
    <mergeCell ref="G13:J13"/>
    <mergeCell ref="K13:K14"/>
    <mergeCell ref="A7:B7"/>
    <mergeCell ref="J7:K7"/>
    <mergeCell ref="A9:B9"/>
    <mergeCell ref="A11:K11"/>
  </mergeCells>
  <dataValidations count="8">
    <dataValidation type="textLength" errorStyle="warning" allowBlank="1" showInputMessage="1" showErrorMessage="1" errorTitle="Datos Personales" error="_x000a_En este formato no deberán capturarse datos personales de ningún tipo." promptTitle="Datos Personales" prompt="En este formato no deberán capturarse datos personales de ningún tipo." sqref="D15:D17" xr:uid="{9E5A4BB1-2AE4-40B0-B1B0-ABF7E17E7668}">
      <formula1>1</formula1>
      <formula2>1</formula2>
    </dataValidation>
    <dataValidation allowBlank="1" showInputMessage="1" showErrorMessage="1" promptTitle="Deberá señalar siempre y cuando:" prompt="SI: se tenga un número de expediente._x000a_NO: el término legal que tenia el solicitante para interponer el recurso de revisión ha fenecido." sqref="K13:K14" xr:uid="{2635F491-CAF5-4B42-9DE0-C96BB0118D8E}"/>
    <dataValidation allowBlank="1" showInputMessage="1" showErrorMessage="1" prompt="DD/MM/AAAA" sqref="J7:K7" xr:uid="{5A4F78B0-EE50-4D15-BAA0-220FD2A287B2}"/>
    <dataValidation allowBlank="1" showInputMessage="1" showErrorMessage="1" promptTitle="Deberá seleccionar:" prompt="_x000a_-Información Pública._x000a__x000a_-Datos Personales (de Derechos ARCO)." sqref="C13:C14" xr:uid="{8B1463A6-B10B-4E76-90E4-220427897040}"/>
    <dataValidation allowBlank="1" showInputMessage="1" showErrorMessage="1" promptTitle="De conformidad a la PNT" prompt="_x000a_Deberá seleccionar de lista desplegable." sqref="B13:B14" xr:uid="{DDD7899F-D5AA-49E5-9825-FAED7E1BFD66}"/>
    <dataValidation allowBlank="1" showInputMessage="1" showErrorMessage="1" prompt="Deberá seleccionar de la lista desplegable:_x000a_ _x000a_Si = Si tramitó prórroga en la solicitud _x000a__x000a_No = No tramitó prórroga en la solicitud " sqref="E13:E14" xr:uid="{EC4C575D-EC92-4CA9-9B8B-DB5320E26580}"/>
    <dataValidation allowBlank="1" showInputMessage="1" showErrorMessage="1" prompt="Deberá seleccionar una opción" sqref="J14" xr:uid="{94571816-A95D-4989-B619-C90746FC21BC}"/>
    <dataValidation errorStyle="information" allowBlank="1" showInputMessage="1" showErrorMessage="1" error="Debe asegurarse que al copiar en esta columna, los datos sean exclusivamente formato númerico.  " promptTitle="Nota" prompt="_x000a_Debe asegurarse que al copiar en esta columna, los datos sean exclusivamente formato númerico.  " sqref="A13:A14" xr:uid="{BCB75A31-FA61-49B5-924D-9EEE2B29F649}"/>
  </dataValidation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251125A-D824-449F-BFA0-E90542641FB5}">
          <x14:formula1>
            <xm:f>[Informe_1ER_T_2025_TAPJECH_2.xlsx]Hoja4!#REF!</xm:f>
          </x14:formula1>
          <xm:sqref>K15:K17 E15:E17</xm:sqref>
        </x14:dataValidation>
        <x14:dataValidation type="list" allowBlank="1" showInputMessage="1" showErrorMessage="1" xr:uid="{635B3B17-D1CA-4FA6-94E8-E49B235D816F}">
          <x14:formula1>
            <xm:f>[Informe_1ER_T_2025_TAPJECH_2.xlsx]Hoja4!#REF!</xm:f>
          </x14:formula1>
          <xm:sqref>G15:G17</xm:sqref>
        </x14:dataValidation>
        <x14:dataValidation type="list" allowBlank="1" showInputMessage="1" showErrorMessage="1" xr:uid="{07FD8887-3205-4DEC-B3F7-D4B95056AF2C}">
          <x14:formula1>
            <xm:f>[Informe_1ER_T_2025_TAPJECH_2.xlsx]Hoja5!#REF!</xm:f>
          </x14:formula1>
          <xm:sqref>C15:C17</xm:sqref>
        </x14:dataValidation>
        <x14:dataValidation type="list" allowBlank="1" showInputMessage="1" showErrorMessage="1" xr:uid="{D36C9EE4-5D8D-4F9B-9026-8CF1BF7449A2}">
          <x14:formula1>
            <xm:f>[Informe_1ER_T_2025_TAPJECH_2.xlsx]Hoja5!#REF!</xm:f>
          </x14:formula1>
          <xm:sqref>B15:B17</xm:sqref>
        </x14:dataValidation>
        <x14:dataValidation type="list" allowBlank="1" showInputMessage="1" showErrorMessage="1" xr:uid="{ABAB9278-59F2-410C-81F8-E78CA8045D1B}">
          <x14:formula1>
            <xm:f>[Informe_1ER_T_2025_TAPJECH_2.xlsx]Hoja4!#REF!</xm:f>
          </x14:formula1>
          <xm:sqref>J15:J17</xm:sqref>
        </x14:dataValidation>
        <x14:dataValidation type="list" allowBlank="1" showInputMessage="1" showErrorMessage="1" prompt="Deberá señalar el ejercicio a reportar " xr:uid="{FEBEDBE0-E30B-46F7-B306-5CF37F85E16F}">
          <x14:formula1>
            <xm:f>[Informe_1ER_T_2025_TAPJECH_2.xlsx]Periodo!#REF!</xm:f>
          </x14:formula1>
          <xm:sqref>G7</xm:sqref>
        </x14:dataValidation>
        <x14:dataValidation type="list" allowBlank="1" showInputMessage="1" showErrorMessage="1" prompt="Deberá señalar el trimestre a reportar de la lista desplegable" xr:uid="{28A1BE78-6E67-44A6-ABE5-7966854E3FA7}">
          <x14:formula1>
            <xm:f>[Informe_1ER_T_2025_TAPJECH_2.xlsx]Periodo!#REF!</xm:f>
          </x14:formula1>
          <xm:sqref>G9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Martha Lorena MLCM. Cigarroa Matías</cp:lastModifiedBy>
  <dcterms:created xsi:type="dcterms:W3CDTF">2025-10-13T16:38:45Z</dcterms:created>
  <dcterms:modified xsi:type="dcterms:W3CDTF">2025-10-13T16:57:02Z</dcterms:modified>
</cp:coreProperties>
</file>