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TRANSPARENCIA\2025\TJAECH\OBLIGACIONES DE TRANSPARENCIA\TRIMESTRES\UT\INF_UT\"/>
    </mc:Choice>
  </mc:AlternateContent>
  <xr:revisionPtr revIDLastSave="0" documentId="13_ncr:1_{E36CACD9-4F69-4D75-9ECA-619A7B403746}" xr6:coauthVersionLast="36" xr6:coauthVersionMax="36" xr10:uidLastSave="{00000000-0000-0000-0000-000000000000}"/>
  <bookViews>
    <workbookView xWindow="0" yWindow="0" windowWidth="28800" windowHeight="10005" xr2:uid="{81E804E6-C873-44D5-BE5B-17F594837BBB}"/>
  </bookViews>
  <sheets>
    <sheet name="Hoja1" sheetId="1" r:id="rId1"/>
  </sheets>
  <externalReferences>
    <externalReference r:id="rId2"/>
  </externalReferences>
  <calcPr calcId="191029"/>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4" i="1" l="1"/>
  <c r="A23" i="1"/>
  <c r="A22" i="1"/>
  <c r="A21" i="1"/>
  <c r="A20" i="1"/>
  <c r="A19" i="1"/>
  <c r="A18" i="1"/>
  <c r="B45" i="1" l="1"/>
  <c r="K44" i="1"/>
  <c r="J44" i="1"/>
  <c r="H44" i="1"/>
  <c r="F44" i="1"/>
  <c r="D44" i="1"/>
  <c r="B44" i="1"/>
  <c r="H43" i="1"/>
  <c r="F43" i="1"/>
  <c r="D43" i="1"/>
  <c r="B43" i="1"/>
  <c r="H42" i="1"/>
  <c r="F42" i="1"/>
  <c r="D42" i="1"/>
  <c r="B42" i="1"/>
  <c r="H41" i="1"/>
  <c r="F41" i="1"/>
  <c r="D41" i="1"/>
  <c r="B41" i="1"/>
  <c r="K40" i="1"/>
  <c r="H40" i="1"/>
  <c r="F40" i="1"/>
  <c r="D40" i="1"/>
  <c r="B40" i="1"/>
  <c r="K39" i="1"/>
  <c r="H39" i="1"/>
  <c r="F39" i="1"/>
  <c r="D39" i="1"/>
  <c r="B39" i="1"/>
  <c r="K38" i="1"/>
  <c r="H38" i="1"/>
  <c r="F38" i="1"/>
  <c r="D38" i="1"/>
  <c r="B38" i="1"/>
  <c r="K37" i="1"/>
  <c r="H37" i="1"/>
  <c r="F37" i="1"/>
  <c r="D37" i="1"/>
  <c r="B37" i="1"/>
  <c r="H36" i="1"/>
  <c r="F36" i="1"/>
  <c r="D36" i="1"/>
  <c r="B36" i="1"/>
  <c r="E32" i="1"/>
  <c r="D32" i="1"/>
  <c r="B32" i="1"/>
  <c r="A25" i="1"/>
  <c r="A17" i="1"/>
  <c r="A16" i="1"/>
  <c r="A15" i="1"/>
</calcChain>
</file>

<file path=xl/sharedStrings.xml><?xml version="1.0" encoding="utf-8"?>
<sst xmlns="http://schemas.openxmlformats.org/spreadsheetml/2006/main" count="124" uniqueCount="85">
  <si>
    <t>Denominación o razón social (nombre) del Sujeto Obligado:</t>
  </si>
  <si>
    <t>Ejercicio:</t>
  </si>
  <si>
    <t>Fecha de elaboración:</t>
  </si>
  <si>
    <t>Nombre del RUT:</t>
  </si>
  <si>
    <t>Trimestre:</t>
  </si>
  <si>
    <r>
      <t xml:space="preserve">El presente formato se emite para el cumplimiento de lo previsto en el </t>
    </r>
    <r>
      <rPr>
        <b/>
        <sz val="12"/>
        <color theme="1"/>
        <rFont val="Calibri"/>
        <family val="2"/>
        <scheme val="minor"/>
      </rPr>
      <t>artículo 71 de la Ley de Transparencia y Acceso a la Información Pública del Estado de Chiapas</t>
    </r>
    <r>
      <rPr>
        <sz val="12"/>
        <color theme="1"/>
        <rFont val="Calibri"/>
        <family val="2"/>
        <scheme val="minor"/>
      </rPr>
      <t xml:space="preserve">, así como lo previsto en el </t>
    </r>
    <r>
      <rPr>
        <b/>
        <sz val="12"/>
        <color theme="1"/>
        <rFont val="Calibri"/>
        <family val="2"/>
        <scheme val="minor"/>
      </rPr>
      <t>artículo 121 fracción XXII de la Ley de Protección de Datos Personales en Posesión de Sujetos Obligados del Estado de Chiapas</t>
    </r>
    <r>
      <rPr>
        <sz val="12"/>
        <color theme="1"/>
        <rFont val="Calibri"/>
        <family val="2"/>
        <scheme val="minor"/>
      </rPr>
      <t xml:space="preserve">.  </t>
    </r>
  </si>
  <si>
    <r>
      <rPr>
        <b/>
        <sz val="12"/>
        <color theme="1"/>
        <rFont val="Calibri"/>
        <family val="2"/>
        <scheme val="minor"/>
      </rPr>
      <t>NOTA:</t>
    </r>
    <r>
      <rPr>
        <sz val="12"/>
        <color theme="1"/>
        <rFont val="Calibri"/>
        <family val="2"/>
        <scheme val="minor"/>
      </rPr>
      <t xml:space="preserve"> Tratandose de solicitudes para el ejercicio de los Derechos ARCO  únicamente se capturarán las columnas de "Folio", "Tipo de Solicitud" y "Estatus de la Solicitud", el resto de las columnas quedarán en blanco, esto significa que las columnas asociadas a: "Descripción de la Solicitud", "Breve descripción de la razón que la motivó (Prórroga)" se dejarán sin captura de ningún tipo con el fin de no vulnerar los datos personales.  </t>
    </r>
    <r>
      <rPr>
        <b/>
        <sz val="12"/>
        <color theme="1"/>
        <rFont val="Calibri"/>
        <family val="2"/>
        <scheme val="minor"/>
      </rPr>
      <t>En este formato no deberán capturarse datos personales de ningún tipo.</t>
    </r>
  </si>
  <si>
    <t>Folio</t>
  </si>
  <si>
    <t>Estatus</t>
  </si>
  <si>
    <t>Tipo de Solicitud</t>
  </si>
  <si>
    <t>Descripción de la solicitud</t>
  </si>
  <si>
    <t>Ampliación del plazo de respuesta 
(Prórroga)</t>
  </si>
  <si>
    <t>Breve descripción de la razón que la motivó
(Prórroga)</t>
  </si>
  <si>
    <t>Resolución por Clasificación 
(Únicamente para Solicitudes de Información)</t>
  </si>
  <si>
    <t>Solicitudes con recurso de revisión</t>
  </si>
  <si>
    <t>Colocar valor 1 si se ha emitido una resolución de clasificación de la información negando el acceso a esta. Colocar valor 0 caso contrario.</t>
  </si>
  <si>
    <t>Señalar el fundamento legal 
(si el valor es 1)</t>
  </si>
  <si>
    <t>Señalar la motivación y/o argumentación 
(si el valor es 1)</t>
  </si>
  <si>
    <t>Para las solicitudes que ameritaron clasificación seleccione según su tipo</t>
  </si>
  <si>
    <t>Terminada</t>
  </si>
  <si>
    <t>Información pública</t>
  </si>
  <si>
    <t>No</t>
  </si>
  <si>
    <t>Totales  
(Generados automaticamente)</t>
  </si>
  <si>
    <t>Total de solicitudes Recibidas</t>
  </si>
  <si>
    <t>Información Pública</t>
  </si>
  <si>
    <t>Datos Personales</t>
  </si>
  <si>
    <t>Total de Prórrogas</t>
  </si>
  <si>
    <t>Total de solicitudes que ameritaron clasificación</t>
  </si>
  <si>
    <t>Total de Solicitudes por estatus</t>
  </si>
  <si>
    <t>Desechada por falta de respuesta del ciudadano</t>
  </si>
  <si>
    <t xml:space="preserve">Cancelada </t>
  </si>
  <si>
    <t>En espera de ampliación de información</t>
  </si>
  <si>
    <t>En proceso, clasificada parcialmente</t>
  </si>
  <si>
    <t>En proceso</t>
  </si>
  <si>
    <t>Con pago realizado</t>
  </si>
  <si>
    <t>En espera de confirmar trámite o desahogo de prevención, con identidad acreditada</t>
  </si>
  <si>
    <t>En proceso, con resolución del comité de transparencia</t>
  </si>
  <si>
    <t>Reservadas</t>
  </si>
  <si>
    <t>En proceso con prevención, sin identidad acreditada</t>
  </si>
  <si>
    <t>Con pago realizado, datos personales</t>
  </si>
  <si>
    <t>En espera de confirmar trámite o desahogo de prevención, sin identidad acreditada</t>
  </si>
  <si>
    <t>En proceso, parcialmente competente</t>
  </si>
  <si>
    <t>Confidenciales</t>
  </si>
  <si>
    <t>En proceso con prórroga</t>
  </si>
  <si>
    <t>Desechada por falta de pago</t>
  </si>
  <si>
    <t>En espera de desahogo de prevención parcial</t>
  </si>
  <si>
    <t>En proceso, parcialmente presentada</t>
  </si>
  <si>
    <t>Parcialmente clasificadas</t>
  </si>
  <si>
    <t>En proceso, información adicional</t>
  </si>
  <si>
    <t>Desechada por falta de respuesta del sujeto obligado</t>
  </si>
  <si>
    <t>En espera de forma de entrega</t>
  </si>
  <si>
    <t>En proceso, sin identidad acreditada</t>
  </si>
  <si>
    <t>Ninguna de las anteriores</t>
  </si>
  <si>
    <t>Desechada por falta de selección del medio de entrega</t>
  </si>
  <si>
    <t>En espera de forma de entrega, datos personales</t>
  </si>
  <si>
    <t>Pendiente de acreditación de la identidad</t>
  </si>
  <si>
    <t>En espera de pago</t>
  </si>
  <si>
    <t>En proceso con identidad acreditada</t>
  </si>
  <si>
    <t>En proceso con prórroga, con identidad acreditada</t>
  </si>
  <si>
    <t>Pendiente de entrega de respuesta</t>
  </si>
  <si>
    <t>Totales de Solicitudes con recurso de revisión</t>
  </si>
  <si>
    <t>En espera de pago, datos personales</t>
  </si>
  <si>
    <t>En proceso con prevención, con identidad acreditada</t>
  </si>
  <si>
    <t>En proceso de entrega de informacion</t>
  </si>
  <si>
    <t>Por registrar que se hizo efectivo el derecho</t>
  </si>
  <si>
    <t>Si</t>
  </si>
  <si>
    <t>En espera de resolución del comité de transparencia</t>
  </si>
  <si>
    <t>En proceso con prórroga, sin identidad acreditada</t>
  </si>
  <si>
    <t>En proceso de entrega de información, datos personales</t>
  </si>
  <si>
    <t>Regreso de paso</t>
  </si>
  <si>
    <r>
      <rPr>
        <b/>
        <sz val="13"/>
        <color theme="1"/>
        <rFont val="Calibri"/>
        <family val="2"/>
        <scheme val="minor"/>
      </rPr>
      <t>Nota</t>
    </r>
    <r>
      <rPr>
        <sz val="13"/>
        <color theme="1"/>
        <rFont val="Calibri"/>
        <family val="2"/>
        <scheme val="minor"/>
      </rPr>
      <t xml:space="preserve">
(En caso de tener algun comentario, expréselo en este espacio)</t>
    </r>
  </si>
  <si>
    <t>Tribunal de Justicia Administrativa del Estado de Chiapas.</t>
  </si>
  <si>
    <t>Lic. Claudia Gpe. Castellanos Galdámez</t>
  </si>
  <si>
    <r>
      <t xml:space="preserve">TRIBUNAL DE JUSTICIA ADMINISTRATIVA
 DEL ESTADO DE CHIAPAS
</t>
    </r>
    <r>
      <rPr>
        <sz val="13"/>
        <color theme="1"/>
        <rFont val="Arial"/>
        <family val="2"/>
      </rPr>
      <t>UNIDAD DE TRANSPARENCIA</t>
    </r>
    <r>
      <rPr>
        <b/>
        <sz val="14"/>
        <color theme="1"/>
        <rFont val="Arial"/>
        <family val="2"/>
      </rPr>
      <t xml:space="preserve">
</t>
    </r>
    <r>
      <rPr>
        <sz val="12"/>
        <color theme="1"/>
        <rFont val="Arial"/>
        <family val="2"/>
      </rPr>
      <t>INFORME TRIMESTRAL</t>
    </r>
  </si>
  <si>
    <t>Segundo</t>
  </si>
  <si>
    <t>Hola,  solicito las versiones públicas de sus resoluciones (sentencias) de Procedimientos de Responsabilidades Administrativas, de faltas graves, que hayan causado ejecutoria, correspondiente al año 2024.</t>
  </si>
  <si>
    <t>A quien corresponda:
Por medio de la presente, me dirijo a ustedes con el fin de expresar mi interés en formar parte del equipo de trabajo de la Plataforma Nacional de Transparencia, específicamente en el área de gestión y análisis de información pública.
Estoy plenamente convencida de la importancia del acceso a la información como un derecho fundamental y un pilar de la democracia. Por ello, me gustaría contribuir a la labor que realiza la Plataforma Nacional de Transparencia, promoviendo la rendición de cuentas y fortaleciendo la cultura de la transparencia en nuestro país.
Adjunto a esta solicitud encontrará mi currículum vitae, así como los documentos que respaldan mi formación y experiencia profesional. Estoy a su disposición para proporcionar cualquier información adicional que se requiera o para acudir a una entrevista en la fecha y hora que se me indique.
Agradezco de antemano su atención y quedo en espera de una respuesta favorable.</t>
  </si>
  <si>
    <t xml:space="preserve">Buen día.
Solicito amablemente su colaboración a efecto de proporcionar la siguiente información:
1. ¿Cuántos expedientes en materia de Responsabilidades Administrativas han recibido de la Autoridad Substanciadora adscrita a la Entidad de Fiscalización Superior de esa Entidad Federativa en términos del párrafo tercero de la fracción II del artículo 209 de la Ley General de Responsabilidades Administrativas (y/o en su caso con la ley local correspondiente), desde su entrada en vigor hasta el 1 de junio de 2025? 
2. ¿En cuántos expedientes en materia de Responsabilidades Administrativas que fueron recibidos provenientes de la Autoridad Substanciadora adscrita a la Entidad de Fiscalización Superior de esa Entidad Federativa se ha dictado sentencia definitiva, desde la entrada en vigor de la Ley General de Responsabilidades Administrativas (y/o en su caso con la ley local correspondiente), hasta el 1 de junio de 2025?
3. En relación con las sentencias definitivas a las que se hace referencia en el numeral 2 anterior, señalar en cuántas de ellos se determinó existencia y en cuántas se determinó inexistencia de faltas administrativas graves de acuerdo con lo establecido por el artículo 207 de la Ley General de Responsabilidades Administrativas, o en su caso, el artículo correspondiente de la Ley local homóloga.
4. En relación con la pregunta 3 anterior, respecto de las sentencias en que se haya acreditado la existencia de faltas administrativas, informar las sanciones impuestas, indicando la cantidad por tipo de sanción, de las previstas en el artículo 78 de la Ley General de Responsabilidades Administrativas, o en su caso, el artículo correspondiente de la Ley local homóloga, además de indicar aquellas en las que se haya abstenido de imponer sanción.
5. Respecto a las sentencias definitivas emitidas referidas en las preguntas anteriores, informar cuántas se encuentran firmes, de conformidad con el artículo 206 de la Ley General de Responsabilidades Administrativas, o en su caso, el artículo correspondiente de la Ley local homóloga.
La presente solicitud se realiza en términos del artículo 4 de la Ley General de Transparencia y Acceso a la Información Pública que indica que el derecho humano de acceso a la información comprende solicitar, investigar, difundir, buscar y recibir información.
Haciendo de su conocimiento que la información se requiere únicamente para efectos estadísticos, por lo que, se solicita al Sujeto Obligado omitir entregar información susceptible de ser clasificada por ser confidencial o actualizar algún supuesto de reserva. 
Asimismo, para facilitar el manejo de la información, se proporciona como anexo a la presente solicitud un archivo que podría resultar útil para el vaciado de los datos solicitados, para el caso de que el Sujeto Obligado lo considere pertinente, respecto al cual únicamente se sugiere su uso, sin que con lo anterior se entienda que se solicita la elaboración de un documento ad hoc, al estar en posibilidad de dar respuesta en el formato y en la condición que así lo prefiera. </t>
  </si>
  <si>
    <t>Copia en versión digital de todas las sentencias y/o resoluciones judiciales y/o administrativas que pongan fin a un proceso judicial y/o administrativo y que hayan causado estado emitidas en los años 2020, 2021, 2022, 2023, 2024 y hasta la recepción de la presente solicitud durante el año 2025 en las que alguna(s) de las siguiente(s) autoridades sea parte demandada y/o autoridad responsable:
Secretaría de Medio Ambiente e Historia Natural y/o algunas de las unidades administrativas de lo integran.
Procuraduria Ambiental del Estado de Chiapas y/o algunas de las unidades administrativas de lo integran.
En caso de que alguna de las anteriores contenga datos confidenciales o clasificados, les agradecería la versión pública de las mismas.
Se solicita la versión electrónica, en caso de no ser posible por el tamaño de la misma, les agradecería el vínculo electrónico que se genere o aquel donde pudiera acceder a esa información.</t>
  </si>
  <si>
    <t>Toda la información posible en la que aparezca mi nombre</t>
  </si>
  <si>
    <t xml:space="preserve">Las preguntas se encuentran en el archivo Word adjuntado a la presente solicitud
Se adjunta las preguntas:
En el marco del fortalecimiento del acceso a la justicia en el ámbito administrativo y en cumplimiento de lo establecido por el artículo 17 de la Constitución Política de los Estados Unidos Mexicanos, así como por la Ley General de Mecanismos Alternativos de Solución de Controversias, resulta fundamental conocer el grado de implementación, desarrollo y operación de los Mecanismos Alternativos de Solución de Controversias (MASC) en los tribunales de justicia administrativa del país.
Con base en ello, se presentan a continuación una serie de preguntas dirigidas a esta honorable institución, con el propósito de recabar información relevante sobre la existencia, estructura, funcionamiento normativo, capacidades técnicas y acciones realizadas en materia de mecanismos alternativos. Esta información es clave para evaluar el cumplimiento de las obligaciones constitucionales y legales en relación con el derecho humano a una justicia accesible, pronta, equitativa y eficiente, mediante vías no adversariales.
Sobre la existencia del centro de MASC
1.	¿Existe actualmente un área, dirección o Centro de Mecanismos Alternativos de Solución de Controversias en materia administrativa dentro de este tribunal?
2.	En caso afirmativo, ¿cuál es el nombre oficial del área o dirección responsable de los MASC y cuál es su ubicación (dirección física y/o electrónica)?
3.	¿Cuáles son los datos de contacto institucional (correo electrónico, teléfono, etc.) de dicha área?
Sobre la estructura orgánica
4.	¿Podrían proporcionar el organigrama o la estructura orgánica del área, dirección o centro encargada de los mecanismos alternativos?
5.	¿Cuáles son los puestos y funciones específicas del personal que integra esa unidad?
Sobre el inicio de funciones
6.	¿En qué fecha inició formalmente operaciones el centro o área responsable de los MASC en este tribunal?
7.	¿Existe algún documento oficial (acuerdo, resolución, lineamiento) que acredite la creación e inicio de funciones de dicha área? En caso afirmativo, ¿podrían proporcionarlo digitalmente?
Sobre la legislación aplicable
8.	¿Qué normatividad federal, estatal o reglamentaria regula la estructura y funcionamiento del área de MASC en este tribunal?
9.	¿Cuál es el marco jurídico aplicable a las funciones de los servidores públicos adscritos a esta área?
10.	¿Qué procedimientos siguen los MASC conforme a la legislación vigente en materia administrativa dentro de este tribunal?
11.	¿Este tribunal ha emitido reglamentos, lineamientos internos o acuerdos administrativos específicos para regular los MASC? En caso afirmativo, ¿podrían compartir copia?
12.	¿Se ha armonizado la normativa interna con la Ley General de Mecanismos Alternativos de Solución de Controversias y con el marco constitucional?
Sobre la capacitación de facilitadores
11.	¿Qué tipo de formación o capacitación tienen los facilitadores encargados de los MASC en este tribunal?
12.	¿Existen criterios específicos o certificaciones requeridas para desempeñar funciones como facilitador en materia administrativa?
13.	¿Con qué frecuencia se actualiza la formación del personal en esta materia?
14.	¿En dónde puedo ver las certificaciones que tienen los facilitadores?
15.	¿Con cuántos facilitadores certificados cuenta actualmente el tribunal?
16.	¿Cuál es el perfil académico y profesional requerido para ingresar al área de MASC?
17.	¿El centro cuenta con infraestructura adecuada (salas de mediación, sistemas de grabación, herramientas digitales) para operar conforme a estándares de calidad?
Sobre acciones de cumplimiento normativo
18.	¿Qué acciones ha llevado a cabo este tribunal para cumplir con lo establecido en la Ley General de Mecanismos Alternativos de Solución de Controversias?
19.	¿Qué medidas se han implementado para garantizar el cumplimiento del artículo 17 de la Constitución Política de los Estados Unidos Mexicanos, en cuanto al derecho humano de acceso a mecanismos alternativos como parte del derecho a la justicia?
20.	¿Existen informes, evaluaciones o diagnósticos que documenten el cumplimiento de dichas obligaciones constitucionales y legales?
Sobre existencia y funcionamiento operativo del centro o área de MASC
21.	¿Qué tipo de controversias administrativas pueden ser atendidas mediante mecanismos alternativos en este tribunal?
22.	¿Cuál es el proceso para que una persona usuaria solicite el uso de un mecanismo alternativo en su procedimiento administrativo?
23.	¿Existe un protocolo, guía operativa, lineamiento o manual que describa paso a paso el funcionamiento de los MASC en el tribunal?
Sobre la participación ciudadana y difusión
24.	¿Qué acciones de difusión o socialización ha realizado el tribunal para dar a conocer los mecanismos alternativos entre la ciudadanía?
25.	¿Se han elaborado materiales informativos, campañas de comunicación o herramientas digitales sobre los MASC?
26.	¿Existen estadísticas sobre el conocimiento o uso de los mecanismos por parte de los usuarios del sistema de justicia administrativa?
Sobre la aplicación práctica
27.	¿Cuántos asuntos o expedientes han sido atendidos mediante mecanismos alternativos desde el inicio de funciones del área?
28.	¿Cuáles son los principales tipos de conflictos administrativos que han sido resueltos mediante MASC?
29.	¿Se lleva un registro público o informe anual sobre la aplicación de estos mecanismos?
30.	¿Cuántos convenios se han celebrado derivado de llevar acabo un procedimiento de mecanismo alternativo de solución de controversias?
Sobre evaluación de resultados e impacto
31.	¿Existen indicadores o métricas de evaluación sobre la eficacia y eficiencia del uso de MASC en este tribunal?
32.	¿Qué buenas prácticas se han identificado en la operación de estos mecanismos dentro del tribunal?
Sobre el enfoque de derechos humanos
33.	¿Cómo se garantiza que el diseño y aplicación de los mecanismos alternativos respetan el enfoque de derechos humanos y el principio pro persona?
34.	¿Qué medidas se han adoptado para asegurar el acceso efectivo de grupos en situación de vulnerabilidad (por ejemplo, personas indígenas, con discapacidad o adultas mayores) a los MASC?
35.	¿Existe coordinación con otras instituciones públicas o de derechos humanos para fortalecer el acceso a mecanismos alternativos?
Sobre diseño institucional y autonomía
36.	¿El centro o área de MASC cuenta con autonomía técnica y operativa dentro del tribunal?
37.	¿Cómo se garantiza la imparcialidad de los facilitadores en los procedimientos?
38.	¿El personal del centro de MASC está sujeto a algún régimen de evaluación de desempeño o control interno?
Sobre presupuesto y financiamiento
39.	¿El área de MASC cuenta con presupuesto propio o forma parte del presupuesto general del tribunal?
40.	¿Qué porcentaje del presupuesto institucional se ha destinado al fortalecimiento de los mecanismos alternativos en los últimos tres años?
41.	¿Ha recibido financiamiento externo, apoyo técnico o cooperación de organismos nacionales o internacionales?
Sobre digitalización y modernización
42.	¿El tribunal ha implementado medios electrónicos o plataformas digitales para la gestión de procedimientos alternativos?
43.	¿Existe un sistema de gestión de casos que permita el seguimiento de los MASC en línea?
44.	¿Qué medidas de seguridad digital se implementan para proteger la confidencialidad de las partes en estos procedimientos?
Sobre coordinación interinstitucional
45.	¿El centro o área de MASC colabora con otras autoridades administrativas para implementar o fortalecer los mecanismos alternativos?
46.	¿Existen convenios de colaboración firmados con instituciones académicas, organismos de derechos humanos o sociedad civil para impulsar estos mecanismos?
47.	¿Qué canales de comunicación existen entre el área de MASC y las demás áreas del tribunal, como ponencias o oficialía de partes?
Sobre cumplimiento de estándares internacionales
48.	¿Se ha considerado en el diseño y operación del área de MASC las recomendaciones de organismos internacionales como la ONU, OCDE o la OEA en materia de justicia alternativa?
49.	¿El tribunal ha participado en redes, foros o encuentros nacionales o internacionales sobre buenas prácticas en justicia administrativa y solución alternativa de controversias?
</t>
  </si>
  <si>
    <t>Mi solicitud de informacion es referente al estatus actual de los magistrados del extinto tribunal administrativo del poder judicial, ya que ellos actualmente fungen como magistrados en funciones del tribunal de justicia administrativa de chiapas, sin embargo este es un organo autonomo por decreto del 11 de marzo de esta anualidad, en tal caso, si los magistrados actuales del extinto tribunal administrativo del poder judicial, fueron nombrados como magistrados de sala regional del poder judicial; 
¿Porque siguen estando al frente de un organo autonomo sin ninguna relacion directa del poder judicial del estado de chiapas por mas de 40 dias naturales? 
¿Los magistrados en funciones del tribunal de justicia administrativa siguen siendo parte del poder judicial del estado, o forman parte del tribunal de justicia administrativa?
¿En caso que formen parte del poder judicial, bajo que fundamento pueden ellos promocionarse publicamente como magistrados en funciones del  organo autonomo Tribunal de Justicia Administrativa de Chiapas.?
¿No debieron los magistrados al desaparecer por decreto el tribunal administrativo del poder judicial, regresar inmediatamente al Tribunal Superior de poder judicial y que los secretarios y proyectistas ejercieran por ministerio de ley como magistrados.?</t>
  </si>
  <si>
    <t>cuales son sus funciones y a que son competentes</t>
  </si>
  <si>
    <t>En el caso del Ayuntamiento de Tonalá; solicito la información del o los programas de obras publicas, Presupuesto y estados financieros.</t>
  </si>
  <si>
    <t>¿Solicito de manera respetuosa me sea proporcionada la información referente al número de traductores o intérpretes indígenas registrados y disponibles en los procesos judiciales en el estado de Chiapas, asignados en las instituciones de procuración y administración de justicia durante los años 2020 a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</si>
</sst>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b/>
      <sz val="15"/>
      <color theme="1"/>
      <name val="Calibri"/>
      <family val="2"/>
      <scheme val="minor"/>
    </font>
    <font>
      <sz val="12"/>
      <color theme="1"/>
      <name val="Calibri"/>
      <family val="2"/>
      <scheme val="minor"/>
    </font>
    <font>
      <sz val="13"/>
      <color theme="1"/>
      <name val="Calibri"/>
      <family val="2"/>
      <scheme val="minor"/>
    </font>
    <font>
      <sz val="15"/>
      <color theme="1"/>
      <name val="Calibri"/>
      <family val="2"/>
      <scheme val="minor"/>
    </font>
    <font>
      <b/>
      <sz val="12"/>
      <color theme="1"/>
      <name val="Calibri"/>
      <family val="2"/>
      <scheme val="minor"/>
    </font>
    <font>
      <b/>
      <sz val="13"/>
      <color theme="1"/>
      <name val="Calibri"/>
      <family val="2"/>
      <scheme val="minor"/>
    </font>
    <font>
      <b/>
      <sz val="12"/>
      <color theme="1"/>
      <name val="Arial"/>
      <family val="2"/>
    </font>
    <font>
      <sz val="12"/>
      <color theme="1"/>
      <name val="Arial"/>
      <family val="2"/>
    </font>
    <font>
      <b/>
      <sz val="14"/>
      <color theme="1"/>
      <name val="Arial"/>
      <family val="2"/>
    </font>
    <font>
      <sz val="13"/>
      <color theme="1"/>
      <name val="Arial"/>
      <family val="2"/>
    </font>
  </fonts>
  <fills count="7">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99FF"/>
        <bgColor indexed="64"/>
      </patternFill>
    </fill>
    <fill>
      <patternFill patternType="solid">
        <fgColor theme="6" tint="0.39997558519241921"/>
        <bgColor indexed="64"/>
      </patternFill>
    </fill>
  </fills>
  <borders count="18">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medium">
        <color indexed="64"/>
      </bottom>
      <diagonal/>
    </border>
  </borders>
  <cellStyleXfs count="1">
    <xf numFmtId="0" fontId="0" fillId="0" borderId="0"/>
  </cellStyleXfs>
  <cellXfs count="70">
    <xf numFmtId="0" fontId="0" fillId="0" borderId="0" xfId="0"/>
    <xf numFmtId="0" fontId="0" fillId="0" borderId="0" xfId="0" applyProtection="1">
      <protection locked="0"/>
    </xf>
    <xf numFmtId="0" fontId="2" fillId="0" borderId="0" xfId="0" applyFont="1" applyAlignment="1">
      <alignment horizontal="right" vertical="center"/>
    </xf>
    <xf numFmtId="0" fontId="4" fillId="0" borderId="1" xfId="0" applyFont="1" applyBorder="1" applyAlignment="1" applyProtection="1">
      <alignment horizontal="center" vertical="center" wrapText="1"/>
      <protection locked="0"/>
    </xf>
    <xf numFmtId="0" fontId="2" fillId="0" borderId="0" xfId="0" applyFont="1" applyAlignment="1" applyProtection="1">
      <alignment vertical="center"/>
      <protection locked="0"/>
    </xf>
    <xf numFmtId="0" fontId="5" fillId="0" borderId="0" xfId="0" applyFont="1" applyAlignment="1">
      <alignment horizontal="center" vertical="center"/>
    </xf>
    <xf numFmtId="0" fontId="0" fillId="0" borderId="0" xfId="0" applyAlignment="1">
      <alignment horizontal="right" vertical="center"/>
    </xf>
    <xf numFmtId="0" fontId="4" fillId="0" borderId="0" xfId="0" applyFont="1" applyAlignment="1" applyProtection="1">
      <alignment horizontal="center" vertical="center" wrapText="1"/>
      <protection locked="0"/>
    </xf>
    <xf numFmtId="0" fontId="0" fillId="0" borderId="0" xfId="0" applyAlignment="1" applyProtection="1">
      <alignment vertical="center"/>
      <protection locked="0"/>
    </xf>
    <xf numFmtId="0" fontId="7" fillId="4" borderId="9" xfId="0" applyFont="1" applyFill="1" applyBorder="1" applyAlignment="1">
      <alignment horizontal="justify" vertical="center" wrapText="1"/>
    </xf>
    <xf numFmtId="0" fontId="7" fillId="4" borderId="9"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1" fillId="0" borderId="0" xfId="0" applyFont="1" applyAlignment="1">
      <alignment wrapText="1"/>
    </xf>
    <xf numFmtId="0" fontId="3" fillId="0" borderId="9" xfId="0" applyFont="1" applyBorder="1" applyAlignment="1" applyProtection="1">
      <alignment horizontal="center" vertical="center" wrapText="1"/>
      <protection locked="0"/>
    </xf>
    <xf numFmtId="0" fontId="3" fillId="0" borderId="11" xfId="0" applyFont="1" applyBorder="1" applyAlignment="1" applyProtection="1">
      <alignment horizontal="justify" vertical="justify" wrapText="1"/>
      <protection locked="0"/>
    </xf>
    <xf numFmtId="0" fontId="3" fillId="0" borderId="10" xfId="0" applyFont="1" applyBorder="1" applyAlignment="1" applyProtection="1">
      <alignment horizontal="justify" vertical="justify" wrapText="1"/>
      <protection locked="0"/>
    </xf>
    <xf numFmtId="0" fontId="3" fillId="0" borderId="9" xfId="0" applyFont="1" applyBorder="1" applyAlignment="1" applyProtection="1">
      <alignment horizontal="justify" vertical="justify" wrapText="1"/>
      <protection locked="0"/>
    </xf>
    <xf numFmtId="0" fontId="3" fillId="0" borderId="11" xfId="0" applyFont="1" applyBorder="1" applyAlignment="1" applyProtection="1">
      <alignment horizontal="center" vertical="center" wrapText="1"/>
      <protection locked="0"/>
    </xf>
    <xf numFmtId="0" fontId="6" fillId="5" borderId="9" xfId="0" applyFont="1" applyFill="1" applyBorder="1" applyAlignment="1">
      <alignment horizontal="center" vertical="center"/>
    </xf>
    <xf numFmtId="0" fontId="0" fillId="0" borderId="0" xfId="0" applyAlignment="1" applyProtection="1">
      <alignment horizontal="center" vertical="center"/>
      <protection locked="0"/>
    </xf>
    <xf numFmtId="0" fontId="3" fillId="0" borderId="0" xfId="0" applyFont="1" applyProtection="1">
      <protection locked="0"/>
    </xf>
    <xf numFmtId="0" fontId="6" fillId="0" borderId="9" xfId="0" applyFont="1" applyBorder="1" applyAlignment="1">
      <alignment horizontal="center" vertical="center"/>
    </xf>
    <xf numFmtId="0" fontId="0" fillId="0" borderId="9" xfId="0" applyBorder="1" applyAlignment="1">
      <alignment horizontal="center" vertical="center" wrapText="1"/>
    </xf>
    <xf numFmtId="0" fontId="6" fillId="2" borderId="9" xfId="0" applyFont="1" applyFill="1" applyBorder="1" applyAlignment="1">
      <alignment vertical="center" wrapText="1"/>
    </xf>
    <xf numFmtId="0" fontId="3" fillId="0" borderId="9" xfId="0" applyFont="1" applyBorder="1" applyAlignment="1">
      <alignment horizontal="center" vertical="center" wrapText="1"/>
    </xf>
    <xf numFmtId="0" fontId="3" fillId="0" borderId="9" xfId="0" applyFont="1" applyBorder="1" applyAlignment="1">
      <alignment horizontal="center" vertical="center"/>
    </xf>
    <xf numFmtId="0" fontId="6" fillId="2" borderId="9" xfId="0" applyFont="1" applyFill="1" applyBorder="1" applyAlignment="1">
      <alignment horizontal="left" vertical="center" wrapText="1"/>
    </xf>
    <xf numFmtId="0" fontId="0" fillId="0" borderId="9" xfId="0" applyBorder="1" applyAlignment="1">
      <alignment horizontal="center" vertical="center"/>
    </xf>
    <xf numFmtId="0" fontId="8" fillId="0" borderId="9" xfId="0" applyFont="1" applyBorder="1" applyAlignment="1">
      <alignment horizontal="center" vertical="center" wrapText="1"/>
    </xf>
    <xf numFmtId="0" fontId="3" fillId="0" borderId="0" xfId="0" applyFont="1"/>
    <xf numFmtId="0" fontId="6" fillId="5" borderId="8" xfId="0" applyFont="1" applyFill="1" applyBorder="1" applyAlignment="1">
      <alignment horizontal="center" vertical="center"/>
    </xf>
    <xf numFmtId="0" fontId="0" fillId="0" borderId="9" xfId="0" applyBorder="1" applyProtection="1">
      <protection locked="0"/>
    </xf>
    <xf numFmtId="0" fontId="0" fillId="0" borderId="9" xfId="0" applyBorder="1" applyAlignment="1" applyProtection="1">
      <alignment wrapText="1"/>
      <protection locked="0"/>
    </xf>
    <xf numFmtId="0" fontId="6" fillId="0" borderId="0" xfId="0" applyFont="1" applyFill="1" applyBorder="1" applyAlignment="1">
      <alignment horizontal="center" vertical="center"/>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2" fillId="0" borderId="0" xfId="0" applyFont="1" applyAlignment="1">
      <alignment horizontal="right" vertical="center" wrapText="1"/>
    </xf>
    <xf numFmtId="14" fontId="4" fillId="0" borderId="1" xfId="0" applyNumberFormat="1"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2" fillId="0" borderId="0" xfId="0" applyFont="1" applyAlignment="1">
      <alignment horizontal="right"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8" xfId="0" applyFont="1" applyFill="1" applyBorder="1" applyAlignment="1">
      <alignment horizontal="center" vertical="center"/>
    </xf>
    <xf numFmtId="0" fontId="10" fillId="0" borderId="0" xfId="0" applyFont="1" applyAlignment="1">
      <alignment horizontal="center" wrapText="1"/>
    </xf>
    <xf numFmtId="0" fontId="0" fillId="0" borderId="0" xfId="0" applyAlignment="1">
      <alignment horizontal="center"/>
    </xf>
    <xf numFmtId="0" fontId="6" fillId="4" borderId="9" xfId="0" applyFont="1" applyFill="1" applyBorder="1" applyAlignment="1">
      <alignment horizontal="center" vertical="center" wrapText="1"/>
    </xf>
    <xf numFmtId="0" fontId="6" fillId="2" borderId="16" xfId="0" applyFont="1" applyFill="1" applyBorder="1" applyAlignment="1">
      <alignment horizontal="center" vertical="center"/>
    </xf>
    <xf numFmtId="0" fontId="6" fillId="2" borderId="1" xfId="0" applyFont="1" applyFill="1" applyBorder="1" applyAlignment="1">
      <alignment horizontal="center" vertic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4" fillId="0" borderId="17" xfId="0" applyFont="1" applyBorder="1" applyAlignment="1">
      <alignment horizontal="center" vertical="center" wrapTex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9" xfId="0" applyFont="1" applyFill="1" applyBorder="1" applyAlignment="1">
      <alignment horizontal="center" vertical="center"/>
    </xf>
    <xf numFmtId="0" fontId="0" fillId="0" borderId="15" xfId="0" applyBorder="1" applyAlignment="1">
      <alignment horizontal="center" vertical="center" wrapText="1"/>
    </xf>
    <xf numFmtId="0" fontId="0" fillId="0" borderId="8" xfId="0" applyBorder="1" applyAlignment="1">
      <alignment horizontal="center" vertical="center" wrapText="1"/>
    </xf>
    <xf numFmtId="0" fontId="6" fillId="0" borderId="9" xfId="0" applyFont="1" applyBorder="1" applyAlignment="1">
      <alignment horizontal="center"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9" fillId="0" borderId="0" xfId="0" applyFont="1" applyAlignment="1" applyProtection="1">
      <alignment horizontal="left" vertical="center"/>
      <protection locked="0"/>
    </xf>
    <xf numFmtId="0" fontId="9" fillId="0" borderId="1" xfId="0" applyFont="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1000126</xdr:colOff>
      <xdr:row>0</xdr:row>
      <xdr:rowOff>76201</xdr:rowOff>
    </xdr:from>
    <xdr:to>
      <xdr:col>10</xdr:col>
      <xdr:colOff>619126</xdr:colOff>
      <xdr:row>5</xdr:row>
      <xdr:rowOff>168188</xdr:rowOff>
    </xdr:to>
    <xdr:pic>
      <xdr:nvPicPr>
        <xdr:cNvPr id="3" name="Imagen 2">
          <a:extLst>
            <a:ext uri="{FF2B5EF4-FFF2-40B4-BE49-F238E27FC236}">
              <a16:creationId xmlns:a16="http://schemas.microsoft.com/office/drawing/2014/main" id="{7D8E5E60-0E44-4BAF-9810-300FDE158C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82801" y="76201"/>
          <a:ext cx="1314450" cy="1044487"/>
        </a:xfrm>
        <a:prstGeom prst="rect">
          <a:avLst/>
        </a:prstGeom>
      </xdr:spPr>
    </xdr:pic>
    <xdr:clientData/>
  </xdr:twoCellAnchor>
  <xdr:twoCellAnchor editAs="oneCell">
    <xdr:from>
      <xdr:col>0</xdr:col>
      <xdr:colOff>1076325</xdr:colOff>
      <xdr:row>0</xdr:row>
      <xdr:rowOff>0</xdr:rowOff>
    </xdr:from>
    <xdr:to>
      <xdr:col>1</xdr:col>
      <xdr:colOff>371474</xdr:colOff>
      <xdr:row>6</xdr:row>
      <xdr:rowOff>95249</xdr:rowOff>
    </xdr:to>
    <xdr:pic>
      <xdr:nvPicPr>
        <xdr:cNvPr id="4" name="Imagen 3">
          <a:extLst>
            <a:ext uri="{FF2B5EF4-FFF2-40B4-BE49-F238E27FC236}">
              <a16:creationId xmlns:a16="http://schemas.microsoft.com/office/drawing/2014/main" id="{D4129A9F-2F6E-4437-A7A6-1637687A750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6325" y="0"/>
          <a:ext cx="1295399" cy="12953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25/TAPJECH/OBLIGACIONES%20DE%20TRANSPARENCIA/UT/INF%20UT/Informe_1ER_T_2025_TAPJECH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
      <sheetName val="Periodo"/>
      <sheetName val="Hoja4"/>
      <sheetName val="Hoja5"/>
      <sheetName val="Hoja2"/>
      <sheetName val="Informe trimestral 2023"/>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92A40-1CC2-4FD1-88E7-95421D1547B5}">
  <dimension ref="A1:L50"/>
  <sheetViews>
    <sheetView tabSelected="1" topLeftCell="A40" workbookViewId="0">
      <selection activeCell="G9" sqref="G9"/>
    </sheetView>
  </sheetViews>
  <sheetFormatPr baseColWidth="10" defaultRowHeight="15" x14ac:dyDescent="0.25"/>
  <cols>
    <col min="1" max="1" width="30" bestFit="1" customWidth="1"/>
    <col min="2" max="2" width="42" customWidth="1"/>
    <col min="3" max="3" width="18.7109375" bestFit="1" customWidth="1"/>
    <col min="4" max="4" width="50" customWidth="1"/>
    <col min="5" max="5" width="17.85546875" customWidth="1"/>
    <col min="6" max="6" width="18.42578125" customWidth="1"/>
    <col min="7" max="7" width="37.140625" customWidth="1"/>
    <col min="8" max="8" width="20.28515625" customWidth="1"/>
    <col min="9" max="9" width="21.140625" customWidth="1"/>
    <col min="10" max="10" width="25.42578125" customWidth="1"/>
    <col min="11" max="11" width="22.5703125" customWidth="1"/>
  </cols>
  <sheetData>
    <row r="1" spans="1:11" x14ac:dyDescent="0.25">
      <c r="A1" s="47" t="s">
        <v>73</v>
      </c>
      <c r="B1" s="48"/>
      <c r="C1" s="48"/>
      <c r="D1" s="48"/>
      <c r="E1" s="48"/>
      <c r="F1" s="48"/>
      <c r="G1" s="48"/>
      <c r="H1" s="48"/>
      <c r="I1" s="48"/>
      <c r="J1" s="48"/>
      <c r="K1" s="48"/>
    </row>
    <row r="2" spans="1:11" x14ac:dyDescent="0.25">
      <c r="A2" s="48"/>
      <c r="B2" s="48"/>
      <c r="C2" s="48"/>
      <c r="D2" s="48"/>
      <c r="E2" s="48"/>
      <c r="F2" s="48"/>
      <c r="G2" s="48"/>
      <c r="H2" s="48"/>
      <c r="I2" s="48"/>
      <c r="J2" s="48"/>
      <c r="K2" s="48"/>
    </row>
    <row r="3" spans="1:11" x14ac:dyDescent="0.25">
      <c r="A3" s="48"/>
      <c r="B3" s="48"/>
      <c r="C3" s="48"/>
      <c r="D3" s="48"/>
      <c r="E3" s="48"/>
      <c r="F3" s="48"/>
      <c r="G3" s="48"/>
      <c r="H3" s="48"/>
      <c r="I3" s="48"/>
      <c r="J3" s="48"/>
      <c r="K3" s="48"/>
    </row>
    <row r="4" spans="1:11" x14ac:dyDescent="0.25">
      <c r="A4" s="48"/>
      <c r="B4" s="48"/>
      <c r="C4" s="48"/>
      <c r="D4" s="48"/>
      <c r="E4" s="48"/>
      <c r="F4" s="48"/>
      <c r="G4" s="48"/>
      <c r="H4" s="48"/>
      <c r="I4" s="48"/>
      <c r="J4" s="48"/>
      <c r="K4" s="48"/>
    </row>
    <row r="5" spans="1:11" x14ac:dyDescent="0.25">
      <c r="A5" s="48"/>
      <c r="B5" s="48"/>
      <c r="C5" s="48"/>
      <c r="D5" s="48"/>
      <c r="E5" s="48"/>
      <c r="F5" s="48"/>
      <c r="G5" s="48"/>
      <c r="H5" s="48"/>
      <c r="I5" s="48"/>
      <c r="J5" s="48"/>
      <c r="K5" s="48"/>
    </row>
    <row r="6" spans="1:11" s="1" customFormat="1" ht="19.5" customHeight="1" x14ac:dyDescent="0.25">
      <c r="A6" s="48"/>
      <c r="B6" s="48"/>
      <c r="C6" s="48"/>
      <c r="D6" s="48"/>
      <c r="E6" s="48"/>
      <c r="F6" s="48"/>
      <c r="G6" s="48"/>
      <c r="H6" s="48"/>
      <c r="I6" s="48"/>
      <c r="J6" s="48"/>
      <c r="K6" s="48"/>
    </row>
    <row r="7" spans="1:11" s="1" customFormat="1" ht="36" customHeight="1" x14ac:dyDescent="0.25">
      <c r="A7" s="36" t="s">
        <v>0</v>
      </c>
      <c r="B7" s="36"/>
      <c r="C7" s="68" t="s">
        <v>71</v>
      </c>
      <c r="D7" s="68"/>
      <c r="E7" s="68"/>
      <c r="F7" s="2" t="s">
        <v>1</v>
      </c>
      <c r="G7" s="3">
        <v>2025</v>
      </c>
      <c r="H7" s="4"/>
      <c r="I7" s="2" t="s">
        <v>2</v>
      </c>
      <c r="J7" s="37">
        <v>45930</v>
      </c>
      <c r="K7" s="38"/>
    </row>
    <row r="8" spans="1:11" s="1" customFormat="1" ht="19.5" x14ac:dyDescent="0.25">
      <c r="A8" s="5"/>
      <c r="B8" s="5"/>
      <c r="F8" s="6"/>
      <c r="G8" s="7"/>
      <c r="H8" s="8"/>
    </row>
    <row r="9" spans="1:11" s="1" customFormat="1" ht="19.5" x14ac:dyDescent="0.25">
      <c r="A9" s="39" t="s">
        <v>3</v>
      </c>
      <c r="B9" s="39"/>
      <c r="C9" s="68" t="s">
        <v>72</v>
      </c>
      <c r="D9" s="68"/>
      <c r="E9" s="68"/>
      <c r="F9" s="2" t="s">
        <v>4</v>
      </c>
      <c r="G9" s="69" t="s">
        <v>74</v>
      </c>
      <c r="H9" s="8"/>
    </row>
    <row r="10" spans="1:11" s="1" customFormat="1" ht="15.75" thickBot="1" x14ac:dyDescent="0.3"/>
    <row r="11" spans="1:11" ht="33" customHeight="1" x14ac:dyDescent="0.25">
      <c r="A11" s="40" t="s">
        <v>5</v>
      </c>
      <c r="B11" s="41"/>
      <c r="C11" s="41"/>
      <c r="D11" s="41"/>
      <c r="E11" s="41"/>
      <c r="F11" s="41"/>
      <c r="G11" s="41"/>
      <c r="H11" s="41"/>
      <c r="I11" s="41"/>
      <c r="J11" s="41"/>
      <c r="K11" s="42"/>
    </row>
    <row r="12" spans="1:11" ht="42.75" customHeight="1" thickBot="1" x14ac:dyDescent="0.3">
      <c r="A12" s="63" t="s">
        <v>6</v>
      </c>
      <c r="B12" s="64"/>
      <c r="C12" s="64"/>
      <c r="D12" s="64"/>
      <c r="E12" s="64"/>
      <c r="F12" s="64"/>
      <c r="G12" s="64"/>
      <c r="H12" s="64"/>
      <c r="I12" s="64"/>
      <c r="J12" s="64"/>
      <c r="K12" s="65"/>
    </row>
    <row r="13" spans="1:11" ht="40.5" customHeight="1" x14ac:dyDescent="0.25">
      <c r="A13" s="34" t="s">
        <v>7</v>
      </c>
      <c r="B13" s="66" t="s">
        <v>8</v>
      </c>
      <c r="C13" s="43" t="s">
        <v>9</v>
      </c>
      <c r="D13" s="34" t="s">
        <v>10</v>
      </c>
      <c r="E13" s="34" t="s">
        <v>11</v>
      </c>
      <c r="F13" s="34" t="s">
        <v>12</v>
      </c>
      <c r="G13" s="45" t="s">
        <v>13</v>
      </c>
      <c r="H13" s="46"/>
      <c r="I13" s="46"/>
      <c r="J13" s="46"/>
      <c r="K13" s="34" t="s">
        <v>14</v>
      </c>
    </row>
    <row r="14" spans="1:11" s="12" customFormat="1" ht="89.25" customHeight="1" x14ac:dyDescent="0.25">
      <c r="A14" s="35"/>
      <c r="B14" s="67"/>
      <c r="C14" s="44"/>
      <c r="D14" s="35"/>
      <c r="E14" s="35"/>
      <c r="F14" s="35"/>
      <c r="G14" s="9" t="s">
        <v>15</v>
      </c>
      <c r="H14" s="10" t="s">
        <v>16</v>
      </c>
      <c r="I14" s="10" t="s">
        <v>17</v>
      </c>
      <c r="J14" s="11" t="s">
        <v>18</v>
      </c>
      <c r="K14" s="35"/>
    </row>
    <row r="15" spans="1:11" s="1" customFormat="1" ht="78" customHeight="1" x14ac:dyDescent="0.25">
      <c r="A15" s="31" t="str">
        <f>"073231125000002"</f>
        <v>073231125000002</v>
      </c>
      <c r="B15" s="31" t="s">
        <v>19</v>
      </c>
      <c r="C15" s="31" t="s">
        <v>20</v>
      </c>
      <c r="D15" s="32" t="s">
        <v>75</v>
      </c>
      <c r="E15" s="13" t="s">
        <v>21</v>
      </c>
      <c r="F15" s="14"/>
      <c r="G15" s="13">
        <v>0</v>
      </c>
      <c r="H15" s="15"/>
      <c r="I15" s="16"/>
      <c r="J15" s="17"/>
      <c r="K15" s="13" t="s">
        <v>21</v>
      </c>
    </row>
    <row r="16" spans="1:11" s="1" customFormat="1" ht="78" customHeight="1" x14ac:dyDescent="0.25">
      <c r="A16" s="31" t="str">
        <f>"073231125000001"</f>
        <v>073231125000001</v>
      </c>
      <c r="B16" s="1" t="s">
        <v>29</v>
      </c>
      <c r="C16" s="31" t="s">
        <v>20</v>
      </c>
      <c r="D16" s="32" t="s">
        <v>76</v>
      </c>
      <c r="E16" s="13" t="s">
        <v>21</v>
      </c>
      <c r="F16" s="14"/>
      <c r="G16" s="13">
        <v>0</v>
      </c>
      <c r="H16" s="15"/>
      <c r="I16" s="16"/>
      <c r="J16" s="17"/>
      <c r="K16" s="13" t="s">
        <v>21</v>
      </c>
    </row>
    <row r="17" spans="1:11" s="1" customFormat="1" ht="78" customHeight="1" x14ac:dyDescent="0.25">
      <c r="A17" s="31" t="str">
        <f>"072489725000025"</f>
        <v>072489725000025</v>
      </c>
      <c r="B17" s="31" t="s">
        <v>19</v>
      </c>
      <c r="C17" s="31" t="s">
        <v>20</v>
      </c>
      <c r="D17" s="32" t="s">
        <v>77</v>
      </c>
      <c r="E17" s="13" t="s">
        <v>21</v>
      </c>
      <c r="F17" s="14"/>
      <c r="G17" s="13">
        <v>0</v>
      </c>
      <c r="H17" s="15"/>
      <c r="I17" s="16"/>
      <c r="J17" s="17"/>
      <c r="K17" s="13" t="s">
        <v>21</v>
      </c>
    </row>
    <row r="18" spans="1:11" s="1" customFormat="1" ht="78" customHeight="1" x14ac:dyDescent="0.25">
      <c r="A18" s="31" t="str">
        <f>"072489725000024"</f>
        <v>072489725000024</v>
      </c>
      <c r="B18" s="31" t="s">
        <v>19</v>
      </c>
      <c r="C18" s="31" t="s">
        <v>20</v>
      </c>
      <c r="D18" s="32" t="s">
        <v>78</v>
      </c>
      <c r="E18" s="13" t="s">
        <v>21</v>
      </c>
      <c r="F18" s="14"/>
      <c r="G18" s="13">
        <v>0</v>
      </c>
      <c r="H18" s="15"/>
      <c r="I18" s="16"/>
      <c r="J18" s="17"/>
      <c r="K18" s="13" t="s">
        <v>21</v>
      </c>
    </row>
    <row r="19" spans="1:11" s="1" customFormat="1" ht="78" customHeight="1" x14ac:dyDescent="0.25">
      <c r="A19" s="31" t="str">
        <f>"072489725000023"</f>
        <v>072489725000023</v>
      </c>
      <c r="B19" s="31" t="s">
        <v>19</v>
      </c>
      <c r="C19" s="31" t="s">
        <v>20</v>
      </c>
      <c r="D19" s="32" t="s">
        <v>79</v>
      </c>
      <c r="E19" s="13" t="s">
        <v>21</v>
      </c>
      <c r="F19" s="14"/>
      <c r="G19" s="13">
        <v>0</v>
      </c>
      <c r="H19" s="15"/>
      <c r="I19" s="16"/>
      <c r="J19" s="17"/>
      <c r="K19" s="13" t="s">
        <v>21</v>
      </c>
    </row>
    <row r="20" spans="1:11" s="1" customFormat="1" ht="78" customHeight="1" x14ac:dyDescent="0.25">
      <c r="A20" s="31" t="str">
        <f>"072489725000022"</f>
        <v>072489725000022</v>
      </c>
      <c r="B20" s="31" t="s">
        <v>19</v>
      </c>
      <c r="C20" s="31" t="s">
        <v>20</v>
      </c>
      <c r="D20" s="32" t="s">
        <v>80</v>
      </c>
      <c r="E20" s="13" t="s">
        <v>21</v>
      </c>
      <c r="F20" s="14"/>
      <c r="G20" s="13">
        <v>0</v>
      </c>
      <c r="H20" s="15"/>
      <c r="I20" s="16"/>
      <c r="J20" s="17"/>
      <c r="K20" s="13" t="s">
        <v>21</v>
      </c>
    </row>
    <row r="21" spans="1:11" s="1" customFormat="1" ht="78" customHeight="1" x14ac:dyDescent="0.25">
      <c r="A21" s="31" t="str">
        <f>"072489725000021"</f>
        <v>072489725000021</v>
      </c>
      <c r="B21" s="31" t="s">
        <v>19</v>
      </c>
      <c r="C21" s="31" t="s">
        <v>20</v>
      </c>
      <c r="D21" s="32" t="s">
        <v>81</v>
      </c>
      <c r="E21" s="13" t="s">
        <v>21</v>
      </c>
      <c r="F21" s="14"/>
      <c r="G21" s="13">
        <v>0</v>
      </c>
      <c r="H21" s="15"/>
      <c r="I21" s="16"/>
      <c r="J21" s="17"/>
      <c r="K21" s="13" t="s">
        <v>21</v>
      </c>
    </row>
    <row r="22" spans="1:11" s="1" customFormat="1" ht="78" customHeight="1" x14ac:dyDescent="0.25">
      <c r="A22" s="31" t="str">
        <f>"072489725000020"</f>
        <v>072489725000020</v>
      </c>
      <c r="B22" s="31" t="s">
        <v>19</v>
      </c>
      <c r="C22" s="31" t="s">
        <v>20</v>
      </c>
      <c r="D22" s="32" t="s">
        <v>82</v>
      </c>
      <c r="E22" s="13" t="s">
        <v>21</v>
      </c>
      <c r="F22" s="14"/>
      <c r="G22" s="13">
        <v>0</v>
      </c>
      <c r="H22" s="15"/>
      <c r="I22" s="16"/>
      <c r="J22" s="17"/>
      <c r="K22" s="13" t="s">
        <v>21</v>
      </c>
    </row>
    <row r="23" spans="1:11" s="1" customFormat="1" ht="78" customHeight="1" x14ac:dyDescent="0.25">
      <c r="A23" s="31" t="str">
        <f>"072489725000019"</f>
        <v>072489725000019</v>
      </c>
      <c r="B23" s="31" t="s">
        <v>19</v>
      </c>
      <c r="C23" s="31" t="s">
        <v>20</v>
      </c>
      <c r="D23" s="32" t="s">
        <v>83</v>
      </c>
      <c r="E23" s="13" t="s">
        <v>21</v>
      </c>
      <c r="F23" s="14"/>
      <c r="G23" s="13">
        <v>0</v>
      </c>
      <c r="H23" s="15"/>
      <c r="I23" s="16"/>
      <c r="J23" s="17"/>
      <c r="K23" s="13" t="s">
        <v>21</v>
      </c>
    </row>
    <row r="24" spans="1:11" s="1" customFormat="1" ht="78" customHeight="1" x14ac:dyDescent="0.25">
      <c r="A24" s="31" t="str">
        <f>"072489725000018"</f>
        <v>072489725000018</v>
      </c>
      <c r="B24" s="31" t="s">
        <v>19</v>
      </c>
      <c r="C24" s="31" t="s">
        <v>20</v>
      </c>
      <c r="D24" s="32" t="s">
        <v>84</v>
      </c>
      <c r="E24" s="13" t="s">
        <v>21</v>
      </c>
      <c r="F24" s="14"/>
      <c r="G24" s="13">
        <v>0</v>
      </c>
      <c r="H24" s="15"/>
      <c r="I24" s="16"/>
      <c r="J24" s="17"/>
      <c r="K24" s="13" t="s">
        <v>21</v>
      </c>
    </row>
    <row r="25" spans="1:11" s="1" customFormat="1" ht="30" customHeight="1" x14ac:dyDescent="0.25">
      <c r="A25" s="30">
        <f>COUNTA(A15:A24)</f>
        <v>10</v>
      </c>
    </row>
    <row r="26" spans="1:11" s="1" customFormat="1" ht="30" customHeight="1" x14ac:dyDescent="0.25">
      <c r="A26" s="33"/>
    </row>
    <row r="27" spans="1:11" s="1" customFormat="1" ht="15.75" thickBot="1" x14ac:dyDescent="0.3">
      <c r="E27" s="19"/>
    </row>
    <row r="28" spans="1:11" ht="66.75" customHeight="1" thickBot="1" x14ac:dyDescent="0.3">
      <c r="A28" s="55" t="s">
        <v>22</v>
      </c>
      <c r="B28" s="56"/>
      <c r="C28" s="56"/>
      <c r="D28" s="56"/>
      <c r="E28" s="56"/>
      <c r="F28" s="56"/>
      <c r="G28" s="56"/>
      <c r="H28" s="56"/>
      <c r="I28" s="56"/>
      <c r="J28" s="56"/>
      <c r="K28" s="57"/>
    </row>
    <row r="29" spans="1:11" s="1" customFormat="1" x14ac:dyDescent="0.25"/>
    <row r="30" spans="1:11" s="1" customFormat="1" ht="27.75" customHeight="1" x14ac:dyDescent="0.25">
      <c r="A30" s="58" t="s">
        <v>23</v>
      </c>
      <c r="B30" s="59" t="s">
        <v>24</v>
      </c>
      <c r="C30" s="59"/>
      <c r="D30" s="59" t="s">
        <v>25</v>
      </c>
      <c r="E30" s="60" t="s">
        <v>26</v>
      </c>
      <c r="I30" s="20"/>
    </row>
    <row r="31" spans="1:11" s="1" customFormat="1" ht="15" customHeight="1" x14ac:dyDescent="0.25">
      <c r="A31" s="58"/>
      <c r="B31" s="59"/>
      <c r="C31" s="59"/>
      <c r="D31" s="59"/>
      <c r="E31" s="61"/>
      <c r="I31" s="20"/>
    </row>
    <row r="32" spans="1:11" s="1" customFormat="1" ht="30" customHeight="1" x14ac:dyDescent="0.25">
      <c r="A32" s="58"/>
      <c r="B32" s="62">
        <f>COUNTIF(C15:C24,"Información Pública")</f>
        <v>10</v>
      </c>
      <c r="C32" s="62"/>
      <c r="D32" s="21">
        <f>COUNTIF(C15:C24,"Datos personales")</f>
        <v>0</v>
      </c>
      <c r="E32" s="22">
        <f>COUNTIF(E15:E24,"si")</f>
        <v>0</v>
      </c>
      <c r="I32" s="20"/>
    </row>
    <row r="33" spans="1:11" s="1" customFormat="1" ht="15.75" x14ac:dyDescent="0.25">
      <c r="A33" s="20"/>
      <c r="B33" s="20"/>
      <c r="C33" s="20"/>
      <c r="D33" s="20"/>
      <c r="I33" s="20"/>
    </row>
    <row r="34" spans="1:11" s="1" customFormat="1" ht="15.75" x14ac:dyDescent="0.25">
      <c r="I34" s="20"/>
      <c r="J34" s="49" t="s">
        <v>27</v>
      </c>
      <c r="K34" s="49"/>
    </row>
    <row r="35" spans="1:11" s="1" customFormat="1" ht="15.75" x14ac:dyDescent="0.25">
      <c r="A35" s="50" t="s">
        <v>28</v>
      </c>
      <c r="B35" s="51"/>
      <c r="C35" s="51"/>
      <c r="D35" s="51"/>
      <c r="E35" s="51"/>
      <c r="F35" s="51"/>
      <c r="G35" s="51"/>
      <c r="H35" s="51"/>
      <c r="I35" s="20"/>
      <c r="J35" s="49"/>
      <c r="K35" s="49"/>
    </row>
    <row r="36" spans="1:11" s="1" customFormat="1" ht="80.25" customHeight="1" x14ac:dyDescent="0.25">
      <c r="A36" s="23" t="s">
        <v>29</v>
      </c>
      <c r="B36" s="24">
        <f>COUNTIF(B15:B25,"Desechada por falta de respuesta del ciudadano")</f>
        <v>1</v>
      </c>
      <c r="C36" s="23" t="s">
        <v>30</v>
      </c>
      <c r="D36" s="25">
        <f>COUNTIF(B15:B25, "Cancelada ")</f>
        <v>0</v>
      </c>
      <c r="E36" s="26" t="s">
        <v>31</v>
      </c>
      <c r="F36" s="27">
        <f>COUNTIF(B15:B25, "En espera de ampliación de información")</f>
        <v>0</v>
      </c>
      <c r="G36" s="26" t="s">
        <v>32</v>
      </c>
      <c r="H36" s="27">
        <f>COUNTIF(B15:B25,"En proceso, clasificada parcialmente")</f>
        <v>0</v>
      </c>
      <c r="I36" s="20"/>
      <c r="J36" s="49"/>
      <c r="K36" s="49"/>
    </row>
    <row r="37" spans="1:11" s="1" customFormat="1" ht="80.25" customHeight="1" x14ac:dyDescent="0.25">
      <c r="A37" s="23" t="s">
        <v>33</v>
      </c>
      <c r="B37" s="24">
        <f>COUNTIF(B15:B25,"En proceso")</f>
        <v>0</v>
      </c>
      <c r="C37" s="23" t="s">
        <v>34</v>
      </c>
      <c r="D37" s="25">
        <f>COUNTIF(B15:B25, "Con pago realizado")</f>
        <v>0</v>
      </c>
      <c r="E37" s="26" t="s">
        <v>35</v>
      </c>
      <c r="F37" s="27">
        <f>COUNTIF(B15:B25, "En espera de confirmar trámite o desahogo de prevención, con identidad acreditada")</f>
        <v>0</v>
      </c>
      <c r="G37" s="26" t="s">
        <v>36</v>
      </c>
      <c r="H37" s="27">
        <f>COUNTIF(B15:B25,"En proceso, con resolución del comité de transparencia")</f>
        <v>0</v>
      </c>
      <c r="J37" s="28" t="s">
        <v>37</v>
      </c>
      <c r="K37" s="25">
        <f>COUNTIF(J15:J24, "Reservadas")</f>
        <v>0</v>
      </c>
    </row>
    <row r="38" spans="1:11" s="1" customFormat="1" ht="80.25" customHeight="1" x14ac:dyDescent="0.25">
      <c r="A38" s="23" t="s">
        <v>38</v>
      </c>
      <c r="B38" s="24">
        <f>COUNTIF(B15:B25,"En proceso con prevención, sin identidad acreditada")</f>
        <v>0</v>
      </c>
      <c r="C38" s="23" t="s">
        <v>39</v>
      </c>
      <c r="D38" s="25">
        <f>COUNTIF(B15:B25, "Con pago realizado, datos personales")</f>
        <v>0</v>
      </c>
      <c r="E38" s="26" t="s">
        <v>40</v>
      </c>
      <c r="F38" s="27">
        <f>COUNTIF(B15:B25, "En espera de confirmar trámite o desahogo de prevención, sin identidad acreditada")</f>
        <v>0</v>
      </c>
      <c r="G38" s="26" t="s">
        <v>41</v>
      </c>
      <c r="H38" s="27">
        <f>COUNTIF(B15:B25,"En proceso, parcialmente competente")</f>
        <v>0</v>
      </c>
      <c r="J38" s="28" t="s">
        <v>42</v>
      </c>
      <c r="K38" s="25">
        <f>COUNTIF(J15:J24, "Confidenciales")</f>
        <v>0</v>
      </c>
    </row>
    <row r="39" spans="1:11" s="1" customFormat="1" ht="80.25" customHeight="1" x14ac:dyDescent="0.25">
      <c r="A39" s="23" t="s">
        <v>43</v>
      </c>
      <c r="B39" s="24">
        <f>COUNTIF(B15:B25,"En proceso con prórroga")</f>
        <v>0</v>
      </c>
      <c r="C39" s="23" t="s">
        <v>44</v>
      </c>
      <c r="D39" s="25">
        <f>COUNTIF(B15:B25, "Desechada por falta de pago")</f>
        <v>0</v>
      </c>
      <c r="E39" s="26" t="s">
        <v>45</v>
      </c>
      <c r="F39" s="27">
        <f>COUNTIF(B15:B25, "En espera de desahogo de prevención parcial")</f>
        <v>0</v>
      </c>
      <c r="G39" s="26" t="s">
        <v>46</v>
      </c>
      <c r="H39" s="27">
        <f>COUNTIF(B15:B25,"En proceso, parcialmente presentada")</f>
        <v>0</v>
      </c>
      <c r="J39" s="28" t="s">
        <v>47</v>
      </c>
      <c r="K39" s="25">
        <f>COUNTIF(J15:J24, "Parcialmente clasificadas")</f>
        <v>0</v>
      </c>
    </row>
    <row r="40" spans="1:11" s="1" customFormat="1" ht="80.25" customHeight="1" x14ac:dyDescent="0.25">
      <c r="A40" s="23" t="s">
        <v>48</v>
      </c>
      <c r="B40" s="24">
        <f>COUNTIF(B15:B25,"En proceso, información adicional")</f>
        <v>0</v>
      </c>
      <c r="C40" s="23" t="s">
        <v>49</v>
      </c>
      <c r="D40" s="25">
        <f>COUNTIF(B15:B25, "Desechada por falta de respuesta del sujeto obligado")</f>
        <v>0</v>
      </c>
      <c r="E40" s="26" t="s">
        <v>50</v>
      </c>
      <c r="F40" s="27">
        <f>COUNTIF(B15:B25, "En espera de forma de entrega")</f>
        <v>0</v>
      </c>
      <c r="G40" s="26" t="s">
        <v>51</v>
      </c>
      <c r="H40" s="27">
        <f>COUNTIF(B15:B25,"En proceso, sin identidad acreditada")</f>
        <v>0</v>
      </c>
      <c r="J40" s="28" t="s">
        <v>52</v>
      </c>
      <c r="K40" s="25">
        <f>COUNTIF(J15:J24, "Ninguna de las anteriores")</f>
        <v>0</v>
      </c>
    </row>
    <row r="41" spans="1:11" s="1" customFormat="1" ht="80.25" customHeight="1" x14ac:dyDescent="0.25">
      <c r="A41" s="23" t="s">
        <v>19</v>
      </c>
      <c r="B41" s="24">
        <f>COUNTIF(B15:B25,"Terminada")</f>
        <v>9</v>
      </c>
      <c r="C41" s="23" t="s">
        <v>53</v>
      </c>
      <c r="D41" s="25">
        <f>COUNTIF(B15:B25, "Desechada por falta de selección del medio de entrega")</f>
        <v>0</v>
      </c>
      <c r="E41" s="26" t="s">
        <v>54</v>
      </c>
      <c r="F41" s="27">
        <f>COUNTIF(B15:B25, "En espera de forma de entrega, datos personales")</f>
        <v>0</v>
      </c>
      <c r="G41" s="26" t="s">
        <v>55</v>
      </c>
      <c r="H41" s="27">
        <f>COUNTIF(B15:B25,"Pendiente de acreditación de la identidad")</f>
        <v>0</v>
      </c>
    </row>
    <row r="42" spans="1:11" s="1" customFormat="1" ht="80.25" customHeight="1" x14ac:dyDescent="0.25">
      <c r="A42" s="23" t="s">
        <v>56</v>
      </c>
      <c r="B42" s="24">
        <f>COUNTIF(B15:B25,"En espera de pago")</f>
        <v>0</v>
      </c>
      <c r="C42" s="23" t="s">
        <v>57</v>
      </c>
      <c r="D42" s="25">
        <f>COUNTIF(B15:B25,"En proceso con identidad acreditada")</f>
        <v>0</v>
      </c>
      <c r="E42" s="26" t="s">
        <v>58</v>
      </c>
      <c r="F42" s="27">
        <f>COUNTIF(B15:B25,"En proceso con prórroga, con identidad acreditada")</f>
        <v>0</v>
      </c>
      <c r="G42" s="26" t="s">
        <v>59</v>
      </c>
      <c r="H42" s="27">
        <f>COUNTIF(B15:B25,"Pendiente de entrega de respuesta")</f>
        <v>0</v>
      </c>
      <c r="J42" s="52" t="s">
        <v>60</v>
      </c>
      <c r="K42" s="53"/>
    </row>
    <row r="43" spans="1:11" s="1" customFormat="1" ht="80.25" customHeight="1" x14ac:dyDescent="0.25">
      <c r="A43" s="23" t="s">
        <v>61</v>
      </c>
      <c r="B43" s="24">
        <f>COUNTIF(B15:B25,"En espera de pago, datos personales")</f>
        <v>0</v>
      </c>
      <c r="C43" s="23" t="s">
        <v>62</v>
      </c>
      <c r="D43" s="25">
        <f>COUNTIF(B15:B25,"En proceso con prevención, con identidad acreditada")</f>
        <v>0</v>
      </c>
      <c r="E43" s="26" t="s">
        <v>63</v>
      </c>
      <c r="F43" s="27">
        <f>COUNTIF(B15:B25,"En proceso de entrega de informacion")</f>
        <v>0</v>
      </c>
      <c r="G43" s="26" t="s">
        <v>64</v>
      </c>
      <c r="H43" s="27">
        <f>COUNTIF(B15:B25,"Por registrar que se hizo efectivo el derecho")</f>
        <v>0</v>
      </c>
      <c r="J43" s="21" t="s">
        <v>65</v>
      </c>
      <c r="K43" s="21" t="s">
        <v>21</v>
      </c>
    </row>
    <row r="44" spans="1:11" s="1" customFormat="1" ht="80.25" customHeight="1" x14ac:dyDescent="0.25">
      <c r="A44" s="23" t="s">
        <v>66</v>
      </c>
      <c r="B44" s="24">
        <f>COUNTIF(B15:B25,"En espera de resolución del comité de transparencia")</f>
        <v>0</v>
      </c>
      <c r="C44" s="23" t="s">
        <v>67</v>
      </c>
      <c r="D44" s="25">
        <f>COUNTIF(B15:B25,"En proceso con prórroga, sin identidad acreditada")</f>
        <v>0</v>
      </c>
      <c r="E44" s="26" t="s">
        <v>68</v>
      </c>
      <c r="F44" s="27">
        <f>COUNTIF(B15:B25,"En proceso de entrega de información, datos personales")</f>
        <v>0</v>
      </c>
      <c r="G44" s="26" t="s">
        <v>69</v>
      </c>
      <c r="H44" s="27">
        <f>COUNTIF(B15:B25,"Regreso de paso")</f>
        <v>0</v>
      </c>
      <c r="J44" s="25">
        <f>COUNTIF(K15:K24,"SI")</f>
        <v>0</v>
      </c>
      <c r="K44" s="25">
        <f>COUNTIF(K15:K24,"No")</f>
        <v>10</v>
      </c>
    </row>
    <row r="45" spans="1:11" s="1" customFormat="1" ht="27" customHeight="1" x14ac:dyDescent="0.25">
      <c r="A45" s="29"/>
      <c r="B45" s="18">
        <f>SUM(B36+B37+B38+B39+B40+B41+B42+B43+B44+D36+D37+D38+D39+D40+D41+D42+D43+D44+F36+F37+F38+F39+F40+F41+F42+F43+F44+H44+H43+H42+H41+H40+H39+H38+H37+H36)</f>
        <v>10</v>
      </c>
      <c r="C45" s="29"/>
      <c r="D45" s="29"/>
      <c r="E45" s="29"/>
      <c r="F45"/>
      <c r="G45"/>
      <c r="H45"/>
    </row>
    <row r="46" spans="1:11" s="1" customFormat="1" x14ac:dyDescent="0.25"/>
    <row r="47" spans="1:11" s="1" customFormat="1" x14ac:dyDescent="0.25"/>
    <row r="48" spans="1:11" s="1" customFormat="1" x14ac:dyDescent="0.25"/>
    <row r="49" spans="1:12" s="1" customFormat="1" x14ac:dyDescent="0.25"/>
    <row r="50" spans="1:12" s="1" customFormat="1" ht="52.5" customHeight="1" thickBot="1" x14ac:dyDescent="0.3">
      <c r="A50" s="54" t="s">
        <v>70</v>
      </c>
      <c r="B50" s="54"/>
      <c r="C50" s="54"/>
      <c r="D50" s="54"/>
      <c r="E50" s="54"/>
      <c r="F50" s="54"/>
      <c r="G50" s="54"/>
      <c r="H50" s="54"/>
      <c r="I50" s="54"/>
      <c r="J50" s="54"/>
      <c r="K50" s="54"/>
      <c r="L50" s="54"/>
    </row>
  </sheetData>
  <mergeCells count="26">
    <mergeCell ref="A1:K6"/>
    <mergeCell ref="J34:K36"/>
    <mergeCell ref="A35:H35"/>
    <mergeCell ref="J42:K42"/>
    <mergeCell ref="A50:L50"/>
    <mergeCell ref="C7:E7"/>
    <mergeCell ref="C9:E9"/>
    <mergeCell ref="A28:K28"/>
    <mergeCell ref="A30:A32"/>
    <mergeCell ref="B30:C31"/>
    <mergeCell ref="D30:D31"/>
    <mergeCell ref="E30:E31"/>
    <mergeCell ref="B32:C32"/>
    <mergeCell ref="A12:K12"/>
    <mergeCell ref="A13:A14"/>
    <mergeCell ref="B13:B14"/>
    <mergeCell ref="K13:K14"/>
    <mergeCell ref="A7:B7"/>
    <mergeCell ref="J7:K7"/>
    <mergeCell ref="A9:B9"/>
    <mergeCell ref="A11:K11"/>
    <mergeCell ref="C13:C14"/>
    <mergeCell ref="D13:D14"/>
    <mergeCell ref="E13:E14"/>
    <mergeCell ref="F13:F14"/>
    <mergeCell ref="G13:J13"/>
  </mergeCells>
  <dataValidations count="8">
    <dataValidation type="textLength" errorStyle="warning" allowBlank="1" showInputMessage="1" showErrorMessage="1" errorTitle="Datos Personales" error="_x000a_En este formato no deberán capturarse datos personales de ningún tipo." promptTitle="Datos Personales" prompt="En este formato no deberán capturarse datos personales de ningún tipo." sqref="D15:D24" xr:uid="{9E5A4BB1-2AE4-40B0-B1B0-ABF7E17E7668}">
      <formula1>1</formula1>
      <formula2>1</formula2>
    </dataValidation>
    <dataValidation allowBlank="1" showInputMessage="1" showErrorMessage="1" promptTitle="Deberá señalar siempre y cuando:" prompt="SI: se tenga un número de expediente._x000a_NO: el término legal que tenia el solicitante para interponer el recurso de revisión ha fenecido." sqref="K13:K14" xr:uid="{2635F491-CAF5-4B42-9DE0-C96BB0118D8E}"/>
    <dataValidation allowBlank="1" showInputMessage="1" showErrorMessage="1" prompt="DD/MM/AAAA" sqref="J7:K7" xr:uid="{5A4F78B0-EE50-4D15-BAA0-220FD2A287B2}"/>
    <dataValidation allowBlank="1" showInputMessage="1" showErrorMessage="1" promptTitle="Deberá seleccionar:" prompt="_x000a_-Información Pública._x000a__x000a_-Datos Personales (de Derechos ARCO)." sqref="C13:C14" xr:uid="{8B1463A6-B10B-4E76-90E4-220427897040}"/>
    <dataValidation allowBlank="1" showInputMessage="1" showErrorMessage="1" promptTitle="De conformidad a la PNT" prompt="_x000a_Deberá seleccionar de lista desplegable." sqref="B13:B14" xr:uid="{DDD7899F-D5AA-49E5-9825-FAED7E1BFD66}"/>
    <dataValidation allowBlank="1" showInputMessage="1" showErrorMessage="1" prompt="Deberá seleccionar de la lista desplegable:_x000a_ _x000a_Si = Si tramitó prórroga en la solicitud _x000a__x000a_No = No tramitó prórroga en la solicitud " sqref="E13:E14" xr:uid="{EC4C575D-EC92-4CA9-9B8B-DB5320E26580}"/>
    <dataValidation allowBlank="1" showInputMessage="1" showErrorMessage="1" prompt="Deberá seleccionar una opción" sqref="J14" xr:uid="{94571816-A95D-4989-B619-C90746FC21BC}"/>
    <dataValidation errorStyle="information" allowBlank="1" showInputMessage="1" showErrorMessage="1" error="Debe asegurarse que al copiar en esta columna, los datos sean exclusivamente formato númerico.  " promptTitle="Nota" prompt="_x000a_Debe asegurarse que al copiar en esta columna, los datos sean exclusivamente formato númerico.  " sqref="A13:A14" xr:uid="{BCB75A31-FA61-49B5-924D-9EEE2B29F649}"/>
  </dataValidations>
  <pageMargins left="0.7" right="0.7" top="0.75" bottom="0.75" header="0.3" footer="0.3"/>
  <pageSetup orientation="portrait" horizontalDpi="0" verticalDpi="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4251125A-D824-449F-BFA0-E90542641FB5}">
          <x14:formula1>
            <xm:f>'D:\TRANSPARENCIA\2025\TAPJECH\OBLIGACIONES DE TRANSPARENCIA\UT\INF UT\[Informe_1ER_T_2025_TAPJECH_2.xlsx]Hoja4'!#REF!</xm:f>
          </x14:formula1>
          <xm:sqref>E15:E24 G15:G24 J15:K24</xm:sqref>
        </x14:dataValidation>
        <x14:dataValidation type="list" allowBlank="1" showInputMessage="1" showErrorMessage="1" prompt="Deberá señalar el ejercicio a reportar " xr:uid="{FEBEDBE0-E30B-46F7-B306-5CF37F85E16F}">
          <x14:formula1>
            <xm:f>'D:\TRANSPARENCIA\2025\TAPJECH\OBLIGACIONES DE TRANSPARENCIA\UT\INF UT\[Informe_1ER_T_2025_TAPJECH_2.xlsx]Periodo'!#REF!</xm:f>
          </x14:formula1>
          <xm:sqref>G7</xm:sqref>
        </x14:dataValidation>
        <x14:dataValidation type="list" allowBlank="1" showInputMessage="1" showErrorMessage="1" xr:uid="{07FD8887-3205-4DEC-B3F7-D4B95056AF2C}">
          <x14:formula1>
            <xm:f>'D:\TRANSPARENCIA\2025\TAPJECH\OBLIGACIONES DE TRANSPARENCIA\UT\INF UT\[Informe_1ER_T_2025_TAPJECH_2.xlsx]Hoja5'!#REF!</xm:f>
          </x14:formula1>
          <xm:sqref>B15:C15 B24:C24 B17:B23 C16:C23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Lorena MLCM. Cigarroa Matías</dc:creator>
  <cp:lastModifiedBy>Martha Lorena MLCM. Cigarroa Matías</cp:lastModifiedBy>
  <dcterms:created xsi:type="dcterms:W3CDTF">2025-10-13T16:38:45Z</dcterms:created>
  <dcterms:modified xsi:type="dcterms:W3CDTF">2025-10-14T20:42:41Z</dcterms:modified>
</cp:coreProperties>
</file>