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TRANSPARENCIA\2025\TJAECH\OBLIGACIONES DE TRANSPARENCIA\TRIMESTRES\UT\INF_UT\"/>
    </mc:Choice>
  </mc:AlternateContent>
  <xr:revisionPtr revIDLastSave="0" documentId="13_ncr:1_{7BF7C4DD-3F26-47D5-9026-12401D72306E}" xr6:coauthVersionLast="36" xr6:coauthVersionMax="36" xr10:uidLastSave="{00000000-0000-0000-0000-000000000000}"/>
  <bookViews>
    <workbookView xWindow="0" yWindow="0" windowWidth="28800" windowHeight="10005" xr2:uid="{81E804E6-C873-44D5-BE5B-17F594837BBB}"/>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3" i="1" l="1"/>
  <c r="A22" i="1"/>
  <c r="A21" i="1"/>
  <c r="A20" i="1"/>
  <c r="A19" i="1"/>
  <c r="A18" i="1"/>
  <c r="A17" i="1"/>
  <c r="A16" i="1"/>
  <c r="A15" i="1"/>
  <c r="K43" i="1" l="1"/>
  <c r="J43" i="1"/>
  <c r="H43" i="1"/>
  <c r="F43" i="1"/>
  <c r="D43" i="1"/>
  <c r="B43" i="1"/>
  <c r="H42" i="1"/>
  <c r="F42" i="1"/>
  <c r="D42" i="1"/>
  <c r="B42" i="1"/>
  <c r="H41" i="1"/>
  <c r="F41" i="1"/>
  <c r="D41" i="1"/>
  <c r="B41" i="1"/>
  <c r="H40" i="1"/>
  <c r="F40" i="1"/>
  <c r="D40" i="1"/>
  <c r="B40" i="1"/>
  <c r="K39" i="1"/>
  <c r="H39" i="1"/>
  <c r="F39" i="1"/>
  <c r="D39" i="1"/>
  <c r="B39" i="1"/>
  <c r="K38" i="1"/>
  <c r="H38" i="1"/>
  <c r="F38" i="1"/>
  <c r="D38" i="1"/>
  <c r="B38" i="1"/>
  <c r="K37" i="1"/>
  <c r="H37" i="1"/>
  <c r="F37" i="1"/>
  <c r="D37" i="1"/>
  <c r="B37" i="1"/>
  <c r="H36" i="1"/>
  <c r="F36" i="1"/>
  <c r="D36" i="1"/>
  <c r="B36" i="1"/>
  <c r="H35" i="1"/>
  <c r="F35" i="1"/>
  <c r="D35" i="1"/>
  <c r="B35" i="1"/>
  <c r="E31" i="1"/>
  <c r="D31" i="1"/>
  <c r="B31" i="1"/>
  <c r="A24" i="1"/>
  <c r="B44" i="1" l="1"/>
</calcChain>
</file>

<file path=xl/sharedStrings.xml><?xml version="1.0" encoding="utf-8"?>
<sst xmlns="http://schemas.openxmlformats.org/spreadsheetml/2006/main" count="122" uniqueCount="87">
  <si>
    <t>Denominación o razón social (nombre) del Sujeto Obligado:</t>
  </si>
  <si>
    <t>Ejercicio:</t>
  </si>
  <si>
    <t>Fecha de elaboración:</t>
  </si>
  <si>
    <t>Nombre del RUT:</t>
  </si>
  <si>
    <t>Trimestre:</t>
  </si>
  <si>
    <r>
      <rPr>
        <b/>
        <sz val="12"/>
        <color theme="1"/>
        <rFont val="Calibri"/>
        <family val="2"/>
        <scheme val="minor"/>
      </rPr>
      <t>NOTA:</t>
    </r>
    <r>
      <rPr>
        <sz val="12"/>
        <color theme="1"/>
        <rFont val="Calibri"/>
        <family val="2"/>
        <scheme val="minor"/>
      </rPr>
      <t xml:space="preserve"> Tratandose de solicitudes para el ejercicio de los Derechos ARCO  únicamente se capturarán las columnas de "Folio", "Tipo de Solicitud" y "Estatus de la Solicitud", el resto de las columnas quedarán en blanco, esto significa que las columnas asociadas a: "Descripción de la Solicitud", "Breve descripción de la razón que la motivó (Prórroga)" se dejarán sin captura de ningún tipo con el fin de no vulnerar los datos personales.  </t>
    </r>
    <r>
      <rPr>
        <b/>
        <sz val="12"/>
        <color theme="1"/>
        <rFont val="Calibri"/>
        <family val="2"/>
        <scheme val="minor"/>
      </rPr>
      <t>En este formato no deberán capturarse datos personales de ningún tipo.</t>
    </r>
  </si>
  <si>
    <t>Folio</t>
  </si>
  <si>
    <t>Estatus</t>
  </si>
  <si>
    <t>Tipo de Solicitud</t>
  </si>
  <si>
    <t>Descripción de la solicitud</t>
  </si>
  <si>
    <t>Ampliación del plazo de respuesta 
(Prórroga)</t>
  </si>
  <si>
    <t>Breve descripción de la razón que la motivó
(Prórroga)</t>
  </si>
  <si>
    <t>Resolución por Clasificación 
(Únicamente para Solicitudes de Información)</t>
  </si>
  <si>
    <t>Solicitudes con recurso de revisión</t>
  </si>
  <si>
    <t>Colocar valor 1 si se ha emitido una resolución de clasificación de la información negando el acceso a esta. Colocar valor 0 caso contrario.</t>
  </si>
  <si>
    <t>Señalar el fundamento legal 
(si el valor es 1)</t>
  </si>
  <si>
    <t>Señalar la motivación y/o argumentación 
(si el valor es 1)</t>
  </si>
  <si>
    <t>Para las solicitudes que ameritaron clasificación seleccione según su tipo</t>
  </si>
  <si>
    <t>Terminada</t>
  </si>
  <si>
    <t>Información pública</t>
  </si>
  <si>
    <t>No</t>
  </si>
  <si>
    <t>Totales  
(Generados automaticamente)</t>
  </si>
  <si>
    <t>Total de solicitudes Recibidas</t>
  </si>
  <si>
    <t>Información Pública</t>
  </si>
  <si>
    <t>Datos Personales</t>
  </si>
  <si>
    <t>Total de Prórrogas</t>
  </si>
  <si>
    <t>Total de solicitudes que ameritaron clasificación</t>
  </si>
  <si>
    <t>Total de Solicitudes por estatus</t>
  </si>
  <si>
    <t>Desechada por falta de respuesta del ciudadano</t>
  </si>
  <si>
    <t xml:space="preserve">Cancelada </t>
  </si>
  <si>
    <t>En espera de ampliación de información</t>
  </si>
  <si>
    <t>En proceso, clasificada parcialmente</t>
  </si>
  <si>
    <t>En proceso</t>
  </si>
  <si>
    <t>Con pago realizado</t>
  </si>
  <si>
    <t>En espera de confirmar trámite o desahogo de prevención, con identidad acreditada</t>
  </si>
  <si>
    <t>En proceso, con resolución del comité de transparencia</t>
  </si>
  <si>
    <t>Reservadas</t>
  </si>
  <si>
    <t>En proceso con prevención, sin identidad acreditada</t>
  </si>
  <si>
    <t>Con pago realizado, datos personales</t>
  </si>
  <si>
    <t>En espera de confirmar trámite o desahogo de prevención, sin identidad acreditada</t>
  </si>
  <si>
    <t>En proceso, parcialmente competente</t>
  </si>
  <si>
    <t>Confidenciales</t>
  </si>
  <si>
    <t>En proceso con prórroga</t>
  </si>
  <si>
    <t>Desechada por falta de pago</t>
  </si>
  <si>
    <t>En espera de desahogo de prevención parcial</t>
  </si>
  <si>
    <t>En proceso, parcialmente presentada</t>
  </si>
  <si>
    <t>Parcialmente clasificadas</t>
  </si>
  <si>
    <t>En proceso, información adicional</t>
  </si>
  <si>
    <t>Desechada por falta de respuesta del sujeto obligado</t>
  </si>
  <si>
    <t>En espera de forma de entrega</t>
  </si>
  <si>
    <t>En proceso, sin identidad acreditada</t>
  </si>
  <si>
    <t>Ninguna de las anteriores</t>
  </si>
  <si>
    <t>Desechada por falta de selección del medio de entrega</t>
  </si>
  <si>
    <t>En espera de forma de entrega, datos personales</t>
  </si>
  <si>
    <t>Pendiente de acreditación de la identidad</t>
  </si>
  <si>
    <t>En espera de pago</t>
  </si>
  <si>
    <t>En proceso con identidad acreditada</t>
  </si>
  <si>
    <t>En proceso con prórroga, con identidad acreditada</t>
  </si>
  <si>
    <t>Pendiente de entrega de respuesta</t>
  </si>
  <si>
    <t>Totales de Solicitudes con recurso de revisión</t>
  </si>
  <si>
    <t>En espera de pago, datos personales</t>
  </si>
  <si>
    <t>En proceso con prevención, con identidad acreditada</t>
  </si>
  <si>
    <t>En proceso de entrega de informacion</t>
  </si>
  <si>
    <t>Por registrar que se hizo efectivo el derecho</t>
  </si>
  <si>
    <t>Si</t>
  </si>
  <si>
    <t>En espera de resolución del comité de transparencia</t>
  </si>
  <si>
    <t>En proceso con prórroga, sin identidad acreditada</t>
  </si>
  <si>
    <t>En proceso de entrega de información, datos personales</t>
  </si>
  <si>
    <t>Regreso de paso</t>
  </si>
  <si>
    <r>
      <rPr>
        <b/>
        <sz val="13"/>
        <color theme="1"/>
        <rFont val="Calibri"/>
        <family val="2"/>
        <scheme val="minor"/>
      </rPr>
      <t>Nota</t>
    </r>
    <r>
      <rPr>
        <sz val="13"/>
        <color theme="1"/>
        <rFont val="Calibri"/>
        <family val="2"/>
        <scheme val="minor"/>
      </rPr>
      <t xml:space="preserve">
(En caso de tener algun comentario, expréselo en este espacio)</t>
    </r>
  </si>
  <si>
    <t>Tribunal de Justicia Administrativa del Estado de Chiapas.</t>
  </si>
  <si>
    <t>Lic. Claudia Gpe. Castellanos Galdámez</t>
  </si>
  <si>
    <r>
      <t xml:space="preserve">TRIBUNAL DE JUSTICIA ADMINISTRATIVA
 DEL ESTADO DE CHIAPAS
</t>
    </r>
    <r>
      <rPr>
        <sz val="13"/>
        <color theme="1"/>
        <rFont val="Arial"/>
        <family val="2"/>
      </rPr>
      <t>UNIDAD DE TRANSPARENCIA</t>
    </r>
    <r>
      <rPr>
        <b/>
        <sz val="14"/>
        <color theme="1"/>
        <rFont val="Arial"/>
        <family val="2"/>
      </rPr>
      <t xml:space="preserve">
</t>
    </r>
    <r>
      <rPr>
        <sz val="12"/>
        <color theme="1"/>
        <rFont val="Arial"/>
        <family val="2"/>
      </rPr>
      <t>INFORME TRIMESTRAL</t>
    </r>
  </si>
  <si>
    <t>Tercero</t>
  </si>
  <si>
    <t>Solicito se me proporcione el texto completo de los  Lineamientos de Operación del Centro Estatal de Justicia
Alternativa. Lo anterior, en términos del Artículo Décimo Transitorio de la  Ley de Mecanismos Alternativos de Solución de Controversias
para el Estado de Chiapas, publicada en enero de 2025 y que a la letra dice: "Artículo Décimo. El Poder Judicial, a propuesta del Centro Estatal de Justicia
Alternativa, expedirá dentro de los 180 días posteriores a la entrada en vigor del presente Decreto, los Lineamientos de Operación del Centro Estatal de Justicia
Alternativa."
También solicito la normatividad con la que cuente el Tribunal Administrativo respecto a la conformación, operación y funcionamiento del Órgano Instructor de Mecanismos Alternativos. Lo anterior, de conformidad con lo dispuesto en el artículo Décimo Primero Transitorio de la Ley Ley de Mecanismos Alternativos de Solución de Controversias para el Estado de Chiapas, publicada en enero de 2025, el cual a la letra dice:  "Artículo Décimo Primero. El Tribunal Administrativo conformará al Órgano Instructor en Mecanismos Alternativos de Solución de Controversias en un plazo que no exceda de 60 días posteriores a la publicación del presente Decreto.".</t>
  </si>
  <si>
    <t>se solicita de la manera mas respetuosa se brinde informacion respecto del PROCEDIMIENTO DE RESPONSABILIDAD ADMINISTRATIVA NÚMERO: ********* que se instruye en contra del CIUDADANO **********, que causaron perjuicio a la CIUDADANA **********</t>
  </si>
  <si>
    <t>Reservada</t>
  </si>
  <si>
    <t>En relación con lo previsto en el artículo décimo sexto transitorio del Decreto No. 276 por el que se expiden la Ley de Transparencia y Acceso a la Información Pública del Estado de Chiapas y la Ley de Protección de Datos Personales en Posesión de Sujetos Obligados del Estado de Chiapas; y se reforman diversas disposiciones de la Ley Orgánica de la Administración Pública del Estado de Chiapas, publicado en el Periódico Oficial del Estado el 18 de junio de 2025, el cual establece que el órgano interno de control o su equivalente de cada uno de los órganos de los Poderes Legislativo y Judicial y de los organismos u órganos autónomos, en un plazo máximo de treinta días naturales contados a partir de la entrada en vigor de dicho Decreto, deberá realizar las adecuaciones necesarias a su normativa interna para dar cumplimiento a lo dispuesto en el referido instrumento, solicito el acceso a la información relativa a tales adecuaciones a la normativa interna que realizó el órgano interno de control o su equivalente de ese sujeto obligado para cumplir con ese mandato constitucional.</t>
  </si>
  <si>
    <t>De conformidad con lo dispuesto en los artículos 6° de la Constitución Política de los Estados Unidos Mexicanos y 4° de la Ley General de Transparencia y Acceso a la Información Pública, solicito de manera respetuosa se me proporcione la siguiente información:
Solicitud:
1. Informe detallado sobre los criterios y fundamentos legales utilizados por el Pleno del Tribunal, incluyendo a la Magistrada Presidenta y a los magistrados integrantes, para otorgar el nombramiento de juez a un ciudadano que no cumple con los requisitos establecidos en el artículo 38, fracciones II y III de la Ley Orgánica del Tribunal de Justicia Administrativa del Estado de Chiapas, relativos a contar con experiencia profesional en materia administrativa o jurisdiccional.
2. Que el Tribunal anexe Copia del acta o documento oficial en el que se haya aprobado dicho nombramiento.
3. Que el Tribunal anexe Currículum vitae del ciudadano nombrado como juez, en el cual se pueda verificar el cumplimiento —o falta de cumplimiento— de los requisitos exigidos por el artículo 38 Ley Orgánica del Tribunal de Justicia Administrativa del Estado de Chiapas.</t>
  </si>
  <si>
    <t>Que explique el Tribunal, ¿cuál es la razón por la que el pleno del mismo contrata como servidores públicos a personas que previamente fueron investigadas por posibles responsabilidades administrativas, tanto graves como no graves, dentro del mismo órgano jurisdiccional?</t>
  </si>
  <si>
    <t>Solicito a ustedes de la manera mas atenta la siguiente información con respecto al Tribunal de Justicia Administrativa, Tribunal Administrativo o Tribunal Contencioso Administrativa según sea el caso: 
1.- El número de demandas recibidas del año 2018 al 2024, desglosadas por año.
2.- El número de servidores públicos (personal de base y de confianza) adscritos al Tribunal en el año 2018 al 2024, desglosadas por año.
3.- Presupuesto asignado al Tribunal del año 2018 al 2024, desglosadas por año.</t>
  </si>
  <si>
    <t>De conformidad con lo dispuesto en los artículos 6° de la Constitución Política de los Estados Unidos Mexicanos y 4° de la Ley General de Transparencia y Acceso a la Información Pública, solicito de manera respetuosa se me proporcione la siguiente información:
Solicitud:
1. Informe detallado sobre los criterios y fundamentos legales utilizados por el Pleno del Tribunal, incluyendo a la Magistrada Presidenta y a los magistrados integrantes, para otorgar el nombramiento de juez a un ciudadano que no cumple con los requisitos establecidos en el artículo 38, fracciones II y III de la Ley Orgánica del Tribunal de Justicia Administrativa del Estado de Chiapas, relativos a contar con experiencia profesional en materia administrativa o jurisdiccional.
2. Que el Tribunal anexe Copia del acta o documento oficial en el que se haya aprobado dicho nombramiento.
3. Que el Tribunal anexe Currículum vitae del ciudadano nombrado como juez, en el cual se pueda verificar el cumplimiento —o falta de cumplimiento— de los requisitos exigidos por el artículo 38 Ley Orgánica del Tribunal de Justicia Administrativa del Estado de Chiapas.</t>
  </si>
  <si>
    <t>Que explique el Tribunal, ¿cuál es la razón por la que el pleno del mismo contrata como servidores
públicos a personas que previamente fueron investigadas por posibles responsabilidades administrativas,
tanto graves como no graves, dentro del mismo órgano jurisdiccional?</t>
  </si>
  <si>
    <t xml:space="preserve">CUAL ES EL PLAZO PROMEDIO PARA LA RESOLUCIÓN DE FALTAS ADMINISTRATIVAS DESDE EL INICIO DE LA INVESTIGACIÓN, O EN SU CASO, DESDE LA RECEPCIÓN DEL EXPEDIENTE DE RESPONSABILIDAD ADMINISTRATIVA
Otros datos para facilitar su lozalización: EN EXPEDIENTES DE RESPONSABILIDAD ADMINISTRATIVA DE 2016 A LA FECHA
</t>
  </si>
  <si>
    <t>Se clasifica la información como RESERVADA, por un periodo de 5 años, de conformidad con lo establecido en los numerales 102, 103, y 112, fracción X, de la Ley de Transparencia y Acceso a la Información Pública del Estado de Chiapas, así como lo estipulado en los dispositivos Vigésimo Octavo y Vigésimo Noveno de los Lineamientos Generales en materia de clasificación y desclasificación de la información, así como para la elaboración de las versiones públicas.</t>
  </si>
  <si>
    <t>Considerando que el expediente de cuenta no ha causado estado, la reserva de la información contenida en el expediente solicitado, atiende en principio al eficaz mantenimiento del proceso jurisdiccional, entendida en su parte formal (integración documentada de los actos procesales) y en su parte material (como construcción de la decisión judicial). En el primer caso, la divulgación de la información podría ocasionar una disminución en la capacidad del órgano jurisdiccional para allegarse de elementos necesarios para su toma de decisiones. En el segundo supuesto, la reserva de la información permite que el razonamiento judicial se realice con un correcto equilibrio, al evitar que injerencias externas busquen influir en el caso. 
En ese sentido, la divulgación de la información que obra en dicho expediente PRA podría llegar a afectar el principio de legalidad,  como lo es el debido proceso, por parte de la autoridad para aportar los elementos necesarios para acreditar y confirmar presunta responsabilidad administrativa, por lo consiguiente se reserva la información por un período de cinco años de conformidad a la Ley de Transparencia y Acceso a la Información Pública para el Estado de Chiapas.</t>
  </si>
  <si>
    <t xml:space="preserve">El presente formato se emite para el cumplimiento de lo previsto en la legislación de la materia.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</si>
</sst>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5"/>
      <color theme="1"/>
      <name val="Calibri"/>
      <family val="2"/>
      <scheme val="minor"/>
    </font>
    <font>
      <sz val="12"/>
      <color theme="1"/>
      <name val="Calibri"/>
      <family val="2"/>
      <scheme val="minor"/>
    </font>
    <font>
      <sz val="13"/>
      <color theme="1"/>
      <name val="Calibri"/>
      <family val="2"/>
      <scheme val="minor"/>
    </font>
    <font>
      <sz val="15"/>
      <color theme="1"/>
      <name val="Calibri"/>
      <family val="2"/>
      <scheme val="minor"/>
    </font>
    <font>
      <b/>
      <sz val="12"/>
      <color theme="1"/>
      <name val="Calibri"/>
      <family val="2"/>
      <scheme val="minor"/>
    </font>
    <font>
      <b/>
      <sz val="13"/>
      <color theme="1"/>
      <name val="Calibri"/>
      <family val="2"/>
      <scheme val="minor"/>
    </font>
    <font>
      <b/>
      <sz val="12"/>
      <color theme="1"/>
      <name val="Arial"/>
      <family val="2"/>
    </font>
    <font>
      <sz val="12"/>
      <color theme="1"/>
      <name val="Arial"/>
      <family val="2"/>
    </font>
    <font>
      <b/>
      <sz val="14"/>
      <color theme="1"/>
      <name val="Arial"/>
      <family val="2"/>
    </font>
    <font>
      <sz val="13"/>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99FF"/>
        <bgColor indexed="64"/>
      </patternFill>
    </fill>
    <fill>
      <patternFill patternType="solid">
        <fgColor theme="6" tint="0.39997558519241921"/>
        <bgColor indexed="64"/>
      </patternFill>
    </fill>
  </fills>
  <borders count="18">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s>
  <cellStyleXfs count="1">
    <xf numFmtId="0" fontId="0" fillId="0" borderId="0"/>
  </cellStyleXfs>
  <cellXfs count="71">
    <xf numFmtId="0" fontId="0" fillId="0" borderId="0" xfId="0"/>
    <xf numFmtId="0" fontId="0" fillId="0" borderId="0" xfId="0" applyProtection="1">
      <protection locked="0"/>
    </xf>
    <xf numFmtId="0" fontId="2" fillId="0" borderId="0" xfId="0" applyFont="1" applyAlignment="1">
      <alignment horizontal="right" vertical="center"/>
    </xf>
    <xf numFmtId="0" fontId="4" fillId="0" borderId="1" xfId="0"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5" fillId="0" borderId="0" xfId="0" applyFont="1" applyAlignment="1">
      <alignment horizontal="center" vertical="center"/>
    </xf>
    <xf numFmtId="0" fontId="0" fillId="0" borderId="0" xfId="0" applyAlignment="1">
      <alignment horizontal="right" vertical="center"/>
    </xf>
    <xf numFmtId="0" fontId="4" fillId="0" borderId="0" xfId="0" applyFont="1" applyAlignment="1" applyProtection="1">
      <alignment horizontal="center" vertical="center" wrapText="1"/>
      <protection locked="0"/>
    </xf>
    <xf numFmtId="0" fontId="0" fillId="0" borderId="0" xfId="0" applyAlignment="1" applyProtection="1">
      <alignment vertical="center"/>
      <protection locked="0"/>
    </xf>
    <xf numFmtId="0" fontId="7" fillId="4" borderId="9" xfId="0" applyFont="1" applyFill="1" applyBorder="1" applyAlignment="1">
      <alignment horizontal="justify"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 fillId="0" borderId="0" xfId="0" applyFont="1" applyAlignment="1">
      <alignment wrapText="1"/>
    </xf>
    <xf numFmtId="0" fontId="3" fillId="0" borderId="9" xfId="0" applyFont="1" applyBorder="1" applyAlignment="1" applyProtection="1">
      <alignment horizontal="center" vertical="center" wrapText="1"/>
      <protection locked="0"/>
    </xf>
    <xf numFmtId="0" fontId="3" fillId="0" borderId="11" xfId="0" applyFont="1" applyBorder="1" applyAlignment="1" applyProtection="1">
      <alignment horizontal="justify" vertical="justify" wrapText="1"/>
      <protection locked="0"/>
    </xf>
    <xf numFmtId="0" fontId="3" fillId="0" borderId="10" xfId="0" applyFont="1" applyBorder="1" applyAlignment="1" applyProtection="1">
      <alignment horizontal="justify" vertical="justify" wrapText="1"/>
      <protection locked="0"/>
    </xf>
    <xf numFmtId="0" fontId="3" fillId="0" borderId="9" xfId="0" applyFont="1" applyBorder="1" applyAlignment="1" applyProtection="1">
      <alignment horizontal="justify" vertical="justify" wrapText="1"/>
      <protection locked="0"/>
    </xf>
    <xf numFmtId="0" fontId="3" fillId="0" borderId="11" xfId="0" applyFont="1" applyBorder="1" applyAlignment="1" applyProtection="1">
      <alignment horizontal="center" vertical="center" wrapText="1"/>
      <protection locked="0"/>
    </xf>
    <xf numFmtId="0" fontId="6" fillId="5" borderId="9" xfId="0" applyFont="1" applyFill="1" applyBorder="1" applyAlignment="1">
      <alignment horizontal="center" vertical="center"/>
    </xf>
    <xf numFmtId="0" fontId="0" fillId="0" borderId="0" xfId="0" applyAlignment="1" applyProtection="1">
      <alignment horizontal="center" vertical="center"/>
      <protection locked="0"/>
    </xf>
    <xf numFmtId="0" fontId="3" fillId="0" borderId="0" xfId="0" applyFont="1" applyProtection="1">
      <protection locked="0"/>
    </xf>
    <xf numFmtId="0" fontId="6" fillId="0" borderId="9" xfId="0" applyFont="1" applyBorder="1" applyAlignment="1">
      <alignment horizontal="center" vertical="center"/>
    </xf>
    <xf numFmtId="0" fontId="0" fillId="0" borderId="9" xfId="0" applyBorder="1" applyAlignment="1">
      <alignment horizontal="center" vertical="center" wrapText="1"/>
    </xf>
    <xf numFmtId="0" fontId="6" fillId="2" borderId="9" xfId="0" applyFont="1" applyFill="1" applyBorder="1" applyAlignment="1">
      <alignment vertical="center" wrapText="1"/>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6" fillId="2" borderId="9" xfId="0" applyFont="1" applyFill="1" applyBorder="1" applyAlignment="1">
      <alignment horizontal="left" vertical="center" wrapText="1"/>
    </xf>
    <xf numFmtId="0" fontId="0" fillId="0" borderId="9" xfId="0" applyBorder="1" applyAlignment="1">
      <alignment horizontal="center" vertical="center"/>
    </xf>
    <xf numFmtId="0" fontId="8" fillId="0" borderId="9" xfId="0" applyFont="1" applyBorder="1" applyAlignment="1">
      <alignment horizontal="center" vertical="center" wrapText="1"/>
    </xf>
    <xf numFmtId="0" fontId="3" fillId="0" borderId="0" xfId="0" applyFont="1"/>
    <xf numFmtId="0" fontId="6" fillId="5" borderId="8" xfId="0" applyFont="1" applyFill="1" applyBorder="1" applyAlignment="1">
      <alignment horizontal="center" vertical="center"/>
    </xf>
    <xf numFmtId="0" fontId="0" fillId="0" borderId="9" xfId="0" applyBorder="1" applyProtection="1">
      <protection locked="0"/>
    </xf>
    <xf numFmtId="0" fontId="0" fillId="0" borderId="9" xfId="0" applyBorder="1" applyAlignment="1" applyProtection="1">
      <alignment wrapText="1"/>
      <protection locked="0"/>
    </xf>
    <xf numFmtId="0" fontId="6" fillId="0" borderId="0" xfId="0" applyFont="1" applyFill="1" applyBorder="1" applyAlignment="1">
      <alignment horizontal="center" vertical="center"/>
    </xf>
    <xf numFmtId="0" fontId="9" fillId="0" borderId="1" xfId="0" applyFont="1" applyBorder="1" applyAlignment="1" applyProtection="1">
      <alignment horizontal="center"/>
      <protection locked="0"/>
    </xf>
    <xf numFmtId="0" fontId="0" fillId="0" borderId="0" xfId="0" applyAlignment="1">
      <alignment horizontal="center" vertical="center"/>
    </xf>
    <xf numFmtId="0" fontId="10" fillId="0" borderId="0" xfId="0" applyFont="1" applyAlignment="1">
      <alignment horizontal="center" wrapText="1"/>
    </xf>
    <xf numFmtId="0" fontId="0" fillId="0" borderId="0" xfId="0" applyAlignment="1">
      <alignment horizontal="center"/>
    </xf>
    <xf numFmtId="0" fontId="6" fillId="4" borderId="9" xfId="0" applyFont="1" applyFill="1" applyBorder="1" applyAlignment="1">
      <alignment horizontal="center" vertical="center" wrapText="1"/>
    </xf>
    <xf numFmtId="0" fontId="6" fillId="2" borderId="16"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4" fillId="0" borderId="17" xfId="0" applyFont="1" applyBorder="1" applyAlignment="1">
      <alignment horizontal="center" vertical="center" wrapText="1"/>
    </xf>
    <xf numFmtId="0" fontId="9" fillId="0" borderId="0" xfId="0" applyFont="1" applyAlignment="1" applyProtection="1">
      <alignment horizontal="left" vertical="center"/>
      <protection locked="0"/>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9" xfId="0" applyFont="1" applyFill="1" applyBorder="1" applyAlignment="1">
      <alignment horizontal="center" vertical="center"/>
    </xf>
    <xf numFmtId="0" fontId="0" fillId="0" borderId="15" xfId="0" applyBorder="1" applyAlignment="1">
      <alignment horizontal="center" vertical="center" wrapText="1"/>
    </xf>
    <xf numFmtId="0" fontId="0" fillId="0" borderId="8" xfId="0" applyBorder="1" applyAlignment="1">
      <alignment horizontal="center" vertical="center" wrapText="1"/>
    </xf>
    <xf numFmtId="0" fontId="6" fillId="0" borderId="9"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0" borderId="0" xfId="0" applyFont="1" applyAlignment="1">
      <alignment horizontal="right" vertical="center" wrapText="1"/>
    </xf>
    <xf numFmtId="14"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2" fillId="0" borderId="0" xfId="0" applyFont="1" applyAlignment="1">
      <alignment horizontal="righ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1000126</xdr:colOff>
      <xdr:row>0</xdr:row>
      <xdr:rowOff>76201</xdr:rowOff>
    </xdr:from>
    <xdr:to>
      <xdr:col>10</xdr:col>
      <xdr:colOff>619126</xdr:colOff>
      <xdr:row>5</xdr:row>
      <xdr:rowOff>168188</xdr:rowOff>
    </xdr:to>
    <xdr:pic>
      <xdr:nvPicPr>
        <xdr:cNvPr id="3" name="Imagen 2">
          <a:extLst>
            <a:ext uri="{FF2B5EF4-FFF2-40B4-BE49-F238E27FC236}">
              <a16:creationId xmlns:a16="http://schemas.microsoft.com/office/drawing/2014/main" id="{7D8E5E60-0E44-4BAF-9810-300FDE158C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82801" y="76201"/>
          <a:ext cx="1314450" cy="1044487"/>
        </a:xfrm>
        <a:prstGeom prst="rect">
          <a:avLst/>
        </a:prstGeom>
      </xdr:spPr>
    </xdr:pic>
    <xdr:clientData/>
  </xdr:twoCellAnchor>
  <xdr:twoCellAnchor editAs="oneCell">
    <xdr:from>
      <xdr:col>0</xdr:col>
      <xdr:colOff>1076325</xdr:colOff>
      <xdr:row>0</xdr:row>
      <xdr:rowOff>0</xdr:rowOff>
    </xdr:from>
    <xdr:to>
      <xdr:col>1</xdr:col>
      <xdr:colOff>371474</xdr:colOff>
      <xdr:row>6</xdr:row>
      <xdr:rowOff>95249</xdr:rowOff>
    </xdr:to>
    <xdr:pic>
      <xdr:nvPicPr>
        <xdr:cNvPr id="4" name="Imagen 3">
          <a:extLst>
            <a:ext uri="{FF2B5EF4-FFF2-40B4-BE49-F238E27FC236}">
              <a16:creationId xmlns:a16="http://schemas.microsoft.com/office/drawing/2014/main" id="{D4129A9F-2F6E-4437-A7A6-1637687A75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6325" y="0"/>
          <a:ext cx="1295399" cy="12953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5/TAPJECH/OBLIGACIONES%20DE%20TRANSPARENCIA/UT/INF%20UT/Informe_1ER_T_2025_TAPJECH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
      <sheetName val="Periodo"/>
      <sheetName val="Hoja4"/>
      <sheetName val="Hoja5"/>
      <sheetName val="Hoja2"/>
      <sheetName val="Informe trimestral 2023"/>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92A40-1CC2-4FD1-88E7-95421D1547B5}">
  <dimension ref="A1:L49"/>
  <sheetViews>
    <sheetView tabSelected="1" zoomScale="80" zoomScaleNormal="80" workbookViewId="0">
      <selection activeCell="B16" sqref="B16"/>
    </sheetView>
  </sheetViews>
  <sheetFormatPr baseColWidth="10" defaultRowHeight="15" x14ac:dyDescent="0.25"/>
  <cols>
    <col min="1" max="1" width="30" bestFit="1" customWidth="1"/>
    <col min="2" max="2" width="42" customWidth="1"/>
    <col min="3" max="3" width="18.7109375" bestFit="1" customWidth="1"/>
    <col min="4" max="4" width="50" customWidth="1"/>
    <col min="5" max="5" width="17.85546875" customWidth="1"/>
    <col min="6" max="6" width="18.42578125" customWidth="1"/>
    <col min="7" max="7" width="37.140625" customWidth="1"/>
    <col min="8" max="8" width="20.28515625" customWidth="1"/>
    <col min="9" max="9" width="21.140625" customWidth="1"/>
    <col min="10" max="10" width="25.42578125" customWidth="1"/>
    <col min="11" max="11" width="22.5703125" customWidth="1"/>
  </cols>
  <sheetData>
    <row r="1" spans="1:11" x14ac:dyDescent="0.25">
      <c r="A1" s="36" t="s">
        <v>72</v>
      </c>
      <c r="B1" s="37"/>
      <c r="C1" s="37"/>
      <c r="D1" s="37"/>
      <c r="E1" s="37"/>
      <c r="F1" s="37"/>
      <c r="G1" s="37"/>
      <c r="H1" s="37"/>
      <c r="I1" s="37"/>
      <c r="J1" s="37"/>
      <c r="K1" s="37"/>
    </row>
    <row r="2" spans="1:11" x14ac:dyDescent="0.25">
      <c r="A2" s="37"/>
      <c r="B2" s="37"/>
      <c r="C2" s="37"/>
      <c r="D2" s="37"/>
      <c r="E2" s="37"/>
      <c r="F2" s="37"/>
      <c r="G2" s="37"/>
      <c r="H2" s="37"/>
      <c r="I2" s="37"/>
      <c r="J2" s="37"/>
      <c r="K2" s="37"/>
    </row>
    <row r="3" spans="1:11" x14ac:dyDescent="0.25">
      <c r="A3" s="37"/>
      <c r="B3" s="37"/>
      <c r="C3" s="37"/>
      <c r="D3" s="37"/>
      <c r="E3" s="37"/>
      <c r="F3" s="37"/>
      <c r="G3" s="37"/>
      <c r="H3" s="37"/>
      <c r="I3" s="37"/>
      <c r="J3" s="37"/>
      <c r="K3" s="37"/>
    </row>
    <row r="4" spans="1:11" x14ac:dyDescent="0.25">
      <c r="A4" s="37"/>
      <c r="B4" s="37"/>
      <c r="C4" s="37"/>
      <c r="D4" s="37"/>
      <c r="E4" s="37"/>
      <c r="F4" s="37"/>
      <c r="G4" s="37"/>
      <c r="H4" s="37"/>
      <c r="I4" s="37"/>
      <c r="J4" s="37"/>
      <c r="K4" s="37"/>
    </row>
    <row r="5" spans="1:11" x14ac:dyDescent="0.25">
      <c r="A5" s="37"/>
      <c r="B5" s="37"/>
      <c r="C5" s="37"/>
      <c r="D5" s="37"/>
      <c r="E5" s="37"/>
      <c r="F5" s="37"/>
      <c r="G5" s="37"/>
      <c r="H5" s="37"/>
      <c r="I5" s="37"/>
      <c r="J5" s="37"/>
      <c r="K5" s="37"/>
    </row>
    <row r="6" spans="1:11" s="1" customFormat="1" ht="19.5" customHeight="1" x14ac:dyDescent="0.25">
      <c r="A6" s="37"/>
      <c r="B6" s="37"/>
      <c r="C6" s="37"/>
      <c r="D6" s="37"/>
      <c r="E6" s="37"/>
      <c r="F6" s="37"/>
      <c r="G6" s="37"/>
      <c r="H6" s="37"/>
      <c r="I6" s="37"/>
      <c r="J6" s="37"/>
      <c r="K6" s="37"/>
    </row>
    <row r="7" spans="1:11" s="1" customFormat="1" ht="36" customHeight="1" x14ac:dyDescent="0.25">
      <c r="A7" s="60" t="s">
        <v>0</v>
      </c>
      <c r="B7" s="60"/>
      <c r="C7" s="44" t="s">
        <v>70</v>
      </c>
      <c r="D7" s="44"/>
      <c r="E7" s="44"/>
      <c r="F7" s="2" t="s">
        <v>1</v>
      </c>
      <c r="G7" s="3">
        <v>2025</v>
      </c>
      <c r="H7" s="4"/>
      <c r="I7" s="2" t="s">
        <v>2</v>
      </c>
      <c r="J7" s="61">
        <v>45960</v>
      </c>
      <c r="K7" s="62"/>
    </row>
    <row r="8" spans="1:11" s="1" customFormat="1" ht="19.5" x14ac:dyDescent="0.25">
      <c r="A8" s="5"/>
      <c r="B8" s="5"/>
      <c r="F8" s="6"/>
      <c r="G8" s="7"/>
      <c r="H8" s="8"/>
    </row>
    <row r="9" spans="1:11" s="1" customFormat="1" ht="19.5" x14ac:dyDescent="0.25">
      <c r="A9" s="63" t="s">
        <v>3</v>
      </c>
      <c r="B9" s="63"/>
      <c r="C9" s="44" t="s">
        <v>71</v>
      </c>
      <c r="D9" s="44"/>
      <c r="E9" s="44"/>
      <c r="F9" s="2" t="s">
        <v>4</v>
      </c>
      <c r="G9" s="34" t="s">
        <v>73</v>
      </c>
      <c r="H9" s="8"/>
    </row>
    <row r="10" spans="1:11" s="1" customFormat="1" ht="15.75" thickBot="1" x14ac:dyDescent="0.3"/>
    <row r="11" spans="1:11" ht="33" customHeight="1" x14ac:dyDescent="0.25">
      <c r="A11" s="64" t="s">
        <v>86</v>
      </c>
      <c r="B11" s="65"/>
      <c r="C11" s="65"/>
      <c r="D11" s="65"/>
      <c r="E11" s="65"/>
      <c r="F11" s="65"/>
      <c r="G11" s="65"/>
      <c r="H11" s="65"/>
      <c r="I11" s="65"/>
      <c r="J11" s="65"/>
      <c r="K11" s="66"/>
    </row>
    <row r="12" spans="1:11" ht="42.75" customHeight="1" thickBot="1" x14ac:dyDescent="0.3">
      <c r="A12" s="53" t="s">
        <v>5</v>
      </c>
      <c r="B12" s="54"/>
      <c r="C12" s="54"/>
      <c r="D12" s="54"/>
      <c r="E12" s="54"/>
      <c r="F12" s="54"/>
      <c r="G12" s="54"/>
      <c r="H12" s="54"/>
      <c r="I12" s="54"/>
      <c r="J12" s="54"/>
      <c r="K12" s="55"/>
    </row>
    <row r="13" spans="1:11" ht="40.5" customHeight="1" x14ac:dyDescent="0.25">
      <c r="A13" s="56" t="s">
        <v>6</v>
      </c>
      <c r="B13" s="58" t="s">
        <v>7</v>
      </c>
      <c r="C13" s="67" t="s">
        <v>8</v>
      </c>
      <c r="D13" s="56" t="s">
        <v>9</v>
      </c>
      <c r="E13" s="56" t="s">
        <v>10</v>
      </c>
      <c r="F13" s="56" t="s">
        <v>11</v>
      </c>
      <c r="G13" s="69" t="s">
        <v>12</v>
      </c>
      <c r="H13" s="70"/>
      <c r="I13" s="70"/>
      <c r="J13" s="70"/>
      <c r="K13" s="56" t="s">
        <v>13</v>
      </c>
    </row>
    <row r="14" spans="1:11" s="12" customFormat="1" ht="89.25" customHeight="1" x14ac:dyDescent="0.25">
      <c r="A14" s="57"/>
      <c r="B14" s="59"/>
      <c r="C14" s="68"/>
      <c r="D14" s="57"/>
      <c r="E14" s="57"/>
      <c r="F14" s="57"/>
      <c r="G14" s="9" t="s">
        <v>14</v>
      </c>
      <c r="H14" s="10" t="s">
        <v>15</v>
      </c>
      <c r="I14" s="10" t="s">
        <v>16</v>
      </c>
      <c r="J14" s="11" t="s">
        <v>17</v>
      </c>
      <c r="K14" s="57"/>
    </row>
    <row r="15" spans="1:11" s="1" customFormat="1" ht="78" customHeight="1" x14ac:dyDescent="0.25">
      <c r="A15" s="31" t="str">
        <f>"073231125000009"</f>
        <v>073231125000009</v>
      </c>
      <c r="B15" s="31" t="s">
        <v>18</v>
      </c>
      <c r="C15" s="31" t="s">
        <v>19</v>
      </c>
      <c r="D15" s="32" t="s">
        <v>74</v>
      </c>
      <c r="E15" s="13" t="s">
        <v>20</v>
      </c>
      <c r="F15" s="14"/>
      <c r="G15" s="13">
        <v>0</v>
      </c>
      <c r="H15" s="15"/>
      <c r="I15" s="16"/>
      <c r="J15" s="17"/>
      <c r="K15" s="13" t="s">
        <v>20</v>
      </c>
    </row>
    <row r="16" spans="1:11" s="1" customFormat="1" ht="78" customHeight="1" x14ac:dyDescent="0.25">
      <c r="A16" s="31" t="str">
        <f>"073231125000008"</f>
        <v>073231125000008</v>
      </c>
      <c r="B16" s="31" t="s">
        <v>18</v>
      </c>
      <c r="C16" s="31" t="s">
        <v>19</v>
      </c>
      <c r="D16" s="32" t="s">
        <v>75</v>
      </c>
      <c r="E16" s="13" t="s">
        <v>20</v>
      </c>
      <c r="F16" s="14"/>
      <c r="G16" s="35">
        <v>1</v>
      </c>
      <c r="H16" s="15" t="s">
        <v>84</v>
      </c>
      <c r="I16" s="16" t="s">
        <v>85</v>
      </c>
      <c r="J16" s="19" t="s">
        <v>76</v>
      </c>
      <c r="K16" s="13" t="s">
        <v>20</v>
      </c>
    </row>
    <row r="17" spans="1:11" s="1" customFormat="1" ht="78" customHeight="1" x14ac:dyDescent="0.25">
      <c r="A17" s="31" t="str">
        <f>"073231125000007"</f>
        <v>073231125000007</v>
      </c>
      <c r="B17" s="31" t="s">
        <v>18</v>
      </c>
      <c r="C17" s="31" t="s">
        <v>19</v>
      </c>
      <c r="D17" s="32" t="s">
        <v>77</v>
      </c>
      <c r="E17" s="13" t="s">
        <v>20</v>
      </c>
      <c r="F17" s="14"/>
      <c r="G17" s="13">
        <v>0</v>
      </c>
      <c r="H17" s="15"/>
      <c r="I17" s="16"/>
      <c r="J17" s="17"/>
      <c r="K17" s="13" t="s">
        <v>20</v>
      </c>
    </row>
    <row r="18" spans="1:11" s="1" customFormat="1" ht="78" customHeight="1" x14ac:dyDescent="0.25">
      <c r="A18" s="31" t="str">
        <f>"073231125000006"</f>
        <v>073231125000006</v>
      </c>
      <c r="B18" s="31" t="s">
        <v>18</v>
      </c>
      <c r="C18" s="31" t="s">
        <v>19</v>
      </c>
      <c r="D18" s="32" t="s">
        <v>78</v>
      </c>
      <c r="E18" s="13" t="s">
        <v>20</v>
      </c>
      <c r="F18" s="14"/>
      <c r="G18" s="13">
        <v>0</v>
      </c>
      <c r="H18" s="15"/>
      <c r="I18" s="16"/>
      <c r="J18" s="17"/>
      <c r="K18" s="13" t="s">
        <v>20</v>
      </c>
    </row>
    <row r="19" spans="1:11" s="1" customFormat="1" ht="78" customHeight="1" x14ac:dyDescent="0.25">
      <c r="A19" s="31" t="str">
        <f>"073231125000005"</f>
        <v>073231125000005</v>
      </c>
      <c r="B19" s="31" t="s">
        <v>18</v>
      </c>
      <c r="C19" s="31" t="s">
        <v>19</v>
      </c>
      <c r="D19" s="32" t="s">
        <v>79</v>
      </c>
      <c r="E19" s="13" t="s">
        <v>20</v>
      </c>
      <c r="F19" s="14"/>
      <c r="G19" s="13">
        <v>0</v>
      </c>
      <c r="H19" s="15"/>
      <c r="I19" s="16"/>
      <c r="J19" s="17"/>
      <c r="K19" s="13" t="s">
        <v>20</v>
      </c>
    </row>
    <row r="20" spans="1:11" s="1" customFormat="1" ht="78" customHeight="1" x14ac:dyDescent="0.25">
      <c r="A20" s="31" t="str">
        <f>"073231125000004"</f>
        <v>073231125000004</v>
      </c>
      <c r="B20" s="31" t="s">
        <v>18</v>
      </c>
      <c r="C20" s="31" t="s">
        <v>19</v>
      </c>
      <c r="D20" s="32" t="s">
        <v>80</v>
      </c>
      <c r="E20" s="13" t="s">
        <v>20</v>
      </c>
      <c r="F20" s="14"/>
      <c r="G20" s="13">
        <v>0</v>
      </c>
      <c r="H20" s="15"/>
      <c r="I20" s="16"/>
      <c r="J20" s="17"/>
      <c r="K20" s="13" t="s">
        <v>20</v>
      </c>
    </row>
    <row r="21" spans="1:11" s="1" customFormat="1" ht="78" customHeight="1" x14ac:dyDescent="0.25">
      <c r="A21" s="31" t="str">
        <f>"073231125000003"</f>
        <v>073231125000003</v>
      </c>
      <c r="B21" s="31" t="s">
        <v>18</v>
      </c>
      <c r="C21" s="31" t="s">
        <v>19</v>
      </c>
      <c r="D21" s="32" t="s">
        <v>83</v>
      </c>
      <c r="E21" s="13" t="s">
        <v>20</v>
      </c>
      <c r="F21" s="14"/>
      <c r="G21" s="13">
        <v>0</v>
      </c>
      <c r="H21" s="15"/>
      <c r="I21" s="16"/>
      <c r="J21" s="17"/>
      <c r="K21" s="13" t="s">
        <v>20</v>
      </c>
    </row>
    <row r="22" spans="1:11" s="1" customFormat="1" ht="78" customHeight="1" x14ac:dyDescent="0.25">
      <c r="A22" s="31" t="str">
        <f>"072489725000027"</f>
        <v>072489725000027</v>
      </c>
      <c r="B22" s="31" t="s">
        <v>18</v>
      </c>
      <c r="C22" s="31" t="s">
        <v>19</v>
      </c>
      <c r="D22" s="32" t="s">
        <v>82</v>
      </c>
      <c r="E22" s="13" t="s">
        <v>20</v>
      </c>
      <c r="F22" s="14"/>
      <c r="G22" s="13">
        <v>0</v>
      </c>
      <c r="H22" s="15"/>
      <c r="I22" s="16"/>
      <c r="J22" s="17"/>
      <c r="K22" s="13" t="s">
        <v>20</v>
      </c>
    </row>
    <row r="23" spans="1:11" s="1" customFormat="1" ht="78" customHeight="1" x14ac:dyDescent="0.25">
      <c r="A23" s="31" t="str">
        <f>"072489725000026"</f>
        <v>072489725000026</v>
      </c>
      <c r="B23" s="31" t="s">
        <v>18</v>
      </c>
      <c r="C23" s="31" t="s">
        <v>19</v>
      </c>
      <c r="D23" s="32" t="s">
        <v>81</v>
      </c>
      <c r="E23" s="13" t="s">
        <v>20</v>
      </c>
      <c r="F23" s="14"/>
      <c r="G23" s="13">
        <v>0</v>
      </c>
      <c r="H23" s="15"/>
      <c r="I23" s="16"/>
      <c r="J23" s="17"/>
      <c r="K23" s="13" t="s">
        <v>20</v>
      </c>
    </row>
    <row r="24" spans="1:11" s="1" customFormat="1" ht="30" customHeight="1" x14ac:dyDescent="0.25">
      <c r="A24" s="30">
        <f>COUNTA(A15:A23)</f>
        <v>9</v>
      </c>
    </row>
    <row r="25" spans="1:11" s="1" customFormat="1" ht="30" customHeight="1" x14ac:dyDescent="0.25">
      <c r="A25" s="33"/>
    </row>
    <row r="26" spans="1:11" s="1" customFormat="1" ht="15.75" thickBot="1" x14ac:dyDescent="0.3">
      <c r="E26" s="19"/>
    </row>
    <row r="27" spans="1:11" ht="66.75" customHeight="1" thickBot="1" x14ac:dyDescent="0.3">
      <c r="A27" s="45" t="s">
        <v>21</v>
      </c>
      <c r="B27" s="46"/>
      <c r="C27" s="46"/>
      <c r="D27" s="46"/>
      <c r="E27" s="46"/>
      <c r="F27" s="46"/>
      <c r="G27" s="46"/>
      <c r="H27" s="46"/>
      <c r="I27" s="46"/>
      <c r="J27" s="46"/>
      <c r="K27" s="47"/>
    </row>
    <row r="28" spans="1:11" s="1" customFormat="1" x14ac:dyDescent="0.25"/>
    <row r="29" spans="1:11" s="1" customFormat="1" ht="27.75" customHeight="1" x14ac:dyDescent="0.25">
      <c r="A29" s="48" t="s">
        <v>22</v>
      </c>
      <c r="B29" s="49" t="s">
        <v>23</v>
      </c>
      <c r="C29" s="49"/>
      <c r="D29" s="49" t="s">
        <v>24</v>
      </c>
      <c r="E29" s="50" t="s">
        <v>25</v>
      </c>
      <c r="I29" s="20"/>
    </row>
    <row r="30" spans="1:11" s="1" customFormat="1" ht="15" customHeight="1" x14ac:dyDescent="0.25">
      <c r="A30" s="48"/>
      <c r="B30" s="49"/>
      <c r="C30" s="49"/>
      <c r="D30" s="49"/>
      <c r="E30" s="51"/>
      <c r="I30" s="20"/>
    </row>
    <row r="31" spans="1:11" s="1" customFormat="1" ht="30" customHeight="1" x14ac:dyDescent="0.25">
      <c r="A31" s="48"/>
      <c r="B31" s="52">
        <f>COUNTIF(C15:C23,"Información Pública")</f>
        <v>9</v>
      </c>
      <c r="C31" s="52"/>
      <c r="D31" s="21">
        <f>COUNTIF(C15:C23,"Datos personales")</f>
        <v>0</v>
      </c>
      <c r="E31" s="22">
        <f>COUNTIF(E15:E23,"si")</f>
        <v>0</v>
      </c>
      <c r="I31" s="20"/>
    </row>
    <row r="32" spans="1:11" s="1" customFormat="1" ht="15.75" x14ac:dyDescent="0.25">
      <c r="A32" s="20"/>
      <c r="B32" s="20"/>
      <c r="C32" s="20"/>
      <c r="D32" s="20"/>
      <c r="I32" s="20"/>
    </row>
    <row r="33" spans="1:11" s="1" customFormat="1" ht="15.75" x14ac:dyDescent="0.25">
      <c r="I33" s="20"/>
      <c r="J33" s="38" t="s">
        <v>26</v>
      </c>
      <c r="K33" s="38"/>
    </row>
    <row r="34" spans="1:11" s="1" customFormat="1" ht="15.75" x14ac:dyDescent="0.25">
      <c r="A34" s="39" t="s">
        <v>27</v>
      </c>
      <c r="B34" s="40"/>
      <c r="C34" s="40"/>
      <c r="D34" s="40"/>
      <c r="E34" s="40"/>
      <c r="F34" s="40"/>
      <c r="G34" s="40"/>
      <c r="H34" s="40"/>
      <c r="I34" s="20"/>
      <c r="J34" s="38"/>
      <c r="K34" s="38"/>
    </row>
    <row r="35" spans="1:11" s="1" customFormat="1" ht="80.25" customHeight="1" x14ac:dyDescent="0.25">
      <c r="A35" s="23" t="s">
        <v>28</v>
      </c>
      <c r="B35" s="24">
        <f>COUNTIF(B15:B24,"Desechada por falta de respuesta del ciudadano")</f>
        <v>0</v>
      </c>
      <c r="C35" s="23" t="s">
        <v>29</v>
      </c>
      <c r="D35" s="25">
        <f>COUNTIF(B15:B24, "Cancelada ")</f>
        <v>0</v>
      </c>
      <c r="E35" s="26" t="s">
        <v>30</v>
      </c>
      <c r="F35" s="27">
        <f>COUNTIF(B15:B24, "En espera de ampliación de información")</f>
        <v>0</v>
      </c>
      <c r="G35" s="26" t="s">
        <v>31</v>
      </c>
      <c r="H35" s="27">
        <f>COUNTIF(B15:B24,"En proceso, clasificada parcialmente")</f>
        <v>0</v>
      </c>
      <c r="I35" s="20"/>
      <c r="J35" s="38"/>
      <c r="K35" s="38"/>
    </row>
    <row r="36" spans="1:11" s="1" customFormat="1" ht="80.25" customHeight="1" x14ac:dyDescent="0.25">
      <c r="A36" s="23" t="s">
        <v>32</v>
      </c>
      <c r="B36" s="24">
        <f>COUNTIF(B15:B24,"En proceso")</f>
        <v>0</v>
      </c>
      <c r="C36" s="23" t="s">
        <v>33</v>
      </c>
      <c r="D36" s="25">
        <f>COUNTIF(B15:B24, "Con pago realizado")</f>
        <v>0</v>
      </c>
      <c r="E36" s="26" t="s">
        <v>34</v>
      </c>
      <c r="F36" s="27">
        <f>COUNTIF(B15:B24, "En espera de confirmar trámite o desahogo de prevención, con identidad acreditada")</f>
        <v>0</v>
      </c>
      <c r="G36" s="26" t="s">
        <v>35</v>
      </c>
      <c r="H36" s="27">
        <f>COUNTIF(B15:B24,"En proceso, con resolución del comité de transparencia")</f>
        <v>0</v>
      </c>
      <c r="J36" s="28" t="s">
        <v>36</v>
      </c>
      <c r="K36" s="25">
        <v>1</v>
      </c>
    </row>
    <row r="37" spans="1:11" s="1" customFormat="1" ht="80.25" customHeight="1" x14ac:dyDescent="0.25">
      <c r="A37" s="23" t="s">
        <v>37</v>
      </c>
      <c r="B37" s="24">
        <f>COUNTIF(B15:B24,"En proceso con prevención, sin identidad acreditada")</f>
        <v>0</v>
      </c>
      <c r="C37" s="23" t="s">
        <v>38</v>
      </c>
      <c r="D37" s="25">
        <f>COUNTIF(B15:B24, "Con pago realizado, datos personales")</f>
        <v>0</v>
      </c>
      <c r="E37" s="26" t="s">
        <v>39</v>
      </c>
      <c r="F37" s="27">
        <f>COUNTIF(B15:B24, "En espera de confirmar trámite o desahogo de prevención, sin identidad acreditada")</f>
        <v>0</v>
      </c>
      <c r="G37" s="26" t="s">
        <v>40</v>
      </c>
      <c r="H37" s="27">
        <f>COUNTIF(B15:B24,"En proceso, parcialmente competente")</f>
        <v>0</v>
      </c>
      <c r="J37" s="28" t="s">
        <v>41</v>
      </c>
      <c r="K37" s="25">
        <f>COUNTIF(J15:J23, "Confidenciales")</f>
        <v>0</v>
      </c>
    </row>
    <row r="38" spans="1:11" s="1" customFormat="1" ht="80.25" customHeight="1" x14ac:dyDescent="0.25">
      <c r="A38" s="23" t="s">
        <v>42</v>
      </c>
      <c r="B38" s="24">
        <f>COUNTIF(B15:B24,"En proceso con prórroga")</f>
        <v>0</v>
      </c>
      <c r="C38" s="23" t="s">
        <v>43</v>
      </c>
      <c r="D38" s="25">
        <f>COUNTIF(B15:B24, "Desechada por falta de pago")</f>
        <v>0</v>
      </c>
      <c r="E38" s="26" t="s">
        <v>44</v>
      </c>
      <c r="F38" s="27">
        <f>COUNTIF(B15:B24, "En espera de desahogo de prevención parcial")</f>
        <v>0</v>
      </c>
      <c r="G38" s="26" t="s">
        <v>45</v>
      </c>
      <c r="H38" s="27">
        <f>COUNTIF(B15:B24,"En proceso, parcialmente presentada")</f>
        <v>0</v>
      </c>
      <c r="J38" s="28" t="s">
        <v>46</v>
      </c>
      <c r="K38" s="25">
        <f>COUNTIF(J15:J23, "Parcialmente clasificadas")</f>
        <v>0</v>
      </c>
    </row>
    <row r="39" spans="1:11" s="1" customFormat="1" ht="80.25" customHeight="1" x14ac:dyDescent="0.25">
      <c r="A39" s="23" t="s">
        <v>47</v>
      </c>
      <c r="B39" s="24">
        <f>COUNTIF(B15:B24,"En proceso, información adicional")</f>
        <v>0</v>
      </c>
      <c r="C39" s="23" t="s">
        <v>48</v>
      </c>
      <c r="D39" s="25">
        <f>COUNTIF(B15:B24, "Desechada por falta de respuesta del sujeto obligado")</f>
        <v>0</v>
      </c>
      <c r="E39" s="26" t="s">
        <v>49</v>
      </c>
      <c r="F39" s="27">
        <f>COUNTIF(B15:B24, "En espera de forma de entrega")</f>
        <v>0</v>
      </c>
      <c r="G39" s="26" t="s">
        <v>50</v>
      </c>
      <c r="H39" s="27">
        <f>COUNTIF(B15:B24,"En proceso, sin identidad acreditada")</f>
        <v>0</v>
      </c>
      <c r="J39" s="28" t="s">
        <v>51</v>
      </c>
      <c r="K39" s="25">
        <f>COUNTIF(J15:J23, "Ninguna de las anteriores")</f>
        <v>0</v>
      </c>
    </row>
    <row r="40" spans="1:11" s="1" customFormat="1" ht="80.25" customHeight="1" x14ac:dyDescent="0.25">
      <c r="A40" s="23" t="s">
        <v>18</v>
      </c>
      <c r="B40" s="24">
        <f>COUNTIF(B15:B24,"Terminada")</f>
        <v>9</v>
      </c>
      <c r="C40" s="23" t="s">
        <v>52</v>
      </c>
      <c r="D40" s="25">
        <f>COUNTIF(B15:B24, "Desechada por falta de selección del medio de entrega")</f>
        <v>0</v>
      </c>
      <c r="E40" s="26" t="s">
        <v>53</v>
      </c>
      <c r="F40" s="27">
        <f>COUNTIF(B15:B24, "En espera de forma de entrega, datos personales")</f>
        <v>0</v>
      </c>
      <c r="G40" s="26" t="s">
        <v>54</v>
      </c>
      <c r="H40" s="27">
        <f>COUNTIF(B15:B24,"Pendiente de acreditación de la identidad")</f>
        <v>0</v>
      </c>
    </row>
    <row r="41" spans="1:11" s="1" customFormat="1" ht="80.25" customHeight="1" x14ac:dyDescent="0.25">
      <c r="A41" s="23" t="s">
        <v>55</v>
      </c>
      <c r="B41" s="24">
        <f>COUNTIF(B15:B24,"En espera de pago")</f>
        <v>0</v>
      </c>
      <c r="C41" s="23" t="s">
        <v>56</v>
      </c>
      <c r="D41" s="25">
        <f>COUNTIF(B15:B24,"En proceso con identidad acreditada")</f>
        <v>0</v>
      </c>
      <c r="E41" s="26" t="s">
        <v>57</v>
      </c>
      <c r="F41" s="27">
        <f>COUNTIF(B15:B24,"En proceso con prórroga, con identidad acreditada")</f>
        <v>0</v>
      </c>
      <c r="G41" s="26" t="s">
        <v>58</v>
      </c>
      <c r="H41" s="27">
        <f>COUNTIF(B15:B24,"Pendiente de entrega de respuesta")</f>
        <v>0</v>
      </c>
      <c r="J41" s="41" t="s">
        <v>59</v>
      </c>
      <c r="K41" s="42"/>
    </row>
    <row r="42" spans="1:11" s="1" customFormat="1" ht="80.25" customHeight="1" x14ac:dyDescent="0.25">
      <c r="A42" s="23" t="s">
        <v>60</v>
      </c>
      <c r="B42" s="24">
        <f>COUNTIF(B15:B24,"En espera de pago, datos personales")</f>
        <v>0</v>
      </c>
      <c r="C42" s="23" t="s">
        <v>61</v>
      </c>
      <c r="D42" s="25">
        <f>COUNTIF(B15:B24,"En proceso con prevención, con identidad acreditada")</f>
        <v>0</v>
      </c>
      <c r="E42" s="26" t="s">
        <v>62</v>
      </c>
      <c r="F42" s="27">
        <f>COUNTIF(B15:B24,"En proceso de entrega de informacion")</f>
        <v>0</v>
      </c>
      <c r="G42" s="26" t="s">
        <v>63</v>
      </c>
      <c r="H42" s="27">
        <f>COUNTIF(B15:B24,"Por registrar que se hizo efectivo el derecho")</f>
        <v>0</v>
      </c>
      <c r="J42" s="21" t="s">
        <v>64</v>
      </c>
      <c r="K42" s="21" t="s">
        <v>20</v>
      </c>
    </row>
    <row r="43" spans="1:11" s="1" customFormat="1" ht="80.25" customHeight="1" x14ac:dyDescent="0.25">
      <c r="A43" s="23" t="s">
        <v>65</v>
      </c>
      <c r="B43" s="24">
        <f>COUNTIF(B15:B24,"En espera de resolución del comité de transparencia")</f>
        <v>0</v>
      </c>
      <c r="C43" s="23" t="s">
        <v>66</v>
      </c>
      <c r="D43" s="25">
        <f>COUNTIF(B15:B24,"En proceso con prórroga, sin identidad acreditada")</f>
        <v>0</v>
      </c>
      <c r="E43" s="26" t="s">
        <v>67</v>
      </c>
      <c r="F43" s="27">
        <f>COUNTIF(B15:B24,"En proceso de entrega de información, datos personales")</f>
        <v>0</v>
      </c>
      <c r="G43" s="26" t="s">
        <v>68</v>
      </c>
      <c r="H43" s="27">
        <f>COUNTIF(B15:B24,"Regreso de paso")</f>
        <v>0</v>
      </c>
      <c r="J43" s="25">
        <f>COUNTIF(K15:K23,"SI")</f>
        <v>0</v>
      </c>
      <c r="K43" s="25">
        <f>COUNTIF(K15:K23,"No")</f>
        <v>9</v>
      </c>
    </row>
    <row r="44" spans="1:11" s="1" customFormat="1" ht="27" customHeight="1" x14ac:dyDescent="0.25">
      <c r="A44" s="29"/>
      <c r="B44" s="18">
        <f>SUM(B35+B36+B37+B38+B39+B40+B41+B42+B43+D35+D36+D37+D38+D39+D40+D41+D42+D43+F35+F36+F37+F38+F39+F40+F41+F42+F43+H43+H42+H41+H40+H39+H38+H37+H36+H35)</f>
        <v>9</v>
      </c>
      <c r="C44" s="29"/>
      <c r="D44" s="29"/>
      <c r="E44" s="29"/>
      <c r="F44"/>
      <c r="G44"/>
      <c r="H44"/>
    </row>
    <row r="45" spans="1:11" s="1" customFormat="1" x14ac:dyDescent="0.25"/>
    <row r="46" spans="1:11" s="1" customFormat="1" x14ac:dyDescent="0.25"/>
    <row r="47" spans="1:11" s="1" customFormat="1" x14ac:dyDescent="0.25"/>
    <row r="48" spans="1:11" s="1" customFormat="1" x14ac:dyDescent="0.25"/>
    <row r="49" spans="1:12" s="1" customFormat="1" ht="52.5" customHeight="1" thickBot="1" x14ac:dyDescent="0.3">
      <c r="A49" s="43" t="s">
        <v>69</v>
      </c>
      <c r="B49" s="43"/>
      <c r="C49" s="43"/>
      <c r="D49" s="43"/>
      <c r="E49" s="43"/>
      <c r="F49" s="43"/>
      <c r="G49" s="43"/>
      <c r="H49" s="43"/>
      <c r="I49" s="43"/>
      <c r="J49" s="43"/>
      <c r="K49" s="43"/>
      <c r="L49" s="43"/>
    </row>
  </sheetData>
  <mergeCells count="26">
    <mergeCell ref="K13:K14"/>
    <mergeCell ref="A7:B7"/>
    <mergeCell ref="J7:K7"/>
    <mergeCell ref="A9:B9"/>
    <mergeCell ref="A11:K11"/>
    <mergeCell ref="C13:C14"/>
    <mergeCell ref="D13:D14"/>
    <mergeCell ref="E13:E14"/>
    <mergeCell ref="F13:F14"/>
    <mergeCell ref="G13:J13"/>
    <mergeCell ref="A1:K6"/>
    <mergeCell ref="J33:K35"/>
    <mergeCell ref="A34:H34"/>
    <mergeCell ref="J41:K41"/>
    <mergeCell ref="A49:L49"/>
    <mergeCell ref="C7:E7"/>
    <mergeCell ref="C9:E9"/>
    <mergeCell ref="A27:K27"/>
    <mergeCell ref="A29:A31"/>
    <mergeCell ref="B29:C30"/>
    <mergeCell ref="D29:D30"/>
    <mergeCell ref="E29:E30"/>
    <mergeCell ref="B31:C31"/>
    <mergeCell ref="A12:K12"/>
    <mergeCell ref="A13:A14"/>
    <mergeCell ref="B13:B14"/>
  </mergeCells>
  <dataValidations count="8">
    <dataValidation type="textLength" errorStyle="warning" allowBlank="1" showInputMessage="1" showErrorMessage="1" errorTitle="Datos Personales" error="_x000a_En este formato no deberán capturarse datos personales de ningún tipo." promptTitle="Datos Personales" prompt="En este formato no deberán capturarse datos personales de ningún tipo." sqref="D15:D23" xr:uid="{9E5A4BB1-2AE4-40B0-B1B0-ABF7E17E7668}">
      <formula1>1</formula1>
      <formula2>1</formula2>
    </dataValidation>
    <dataValidation allowBlank="1" showInputMessage="1" showErrorMessage="1" promptTitle="Deberá señalar siempre y cuando:" prompt="SI: se tenga un número de expediente._x000a_NO: el término legal que tenia el solicitante para interponer el recurso de revisión ha fenecido." sqref="K13:K14" xr:uid="{2635F491-CAF5-4B42-9DE0-C96BB0118D8E}"/>
    <dataValidation allowBlank="1" showInputMessage="1" showErrorMessage="1" prompt="DD/MM/AAAA" sqref="J7:K7" xr:uid="{5A4F78B0-EE50-4D15-BAA0-220FD2A287B2}"/>
    <dataValidation allowBlank="1" showInputMessage="1" showErrorMessage="1" promptTitle="Deberá seleccionar:" prompt="_x000a_-Información Pública._x000a__x000a_-Datos Personales (de Derechos ARCO)." sqref="C13:C14" xr:uid="{8B1463A6-B10B-4E76-90E4-220427897040}"/>
    <dataValidation allowBlank="1" showInputMessage="1" showErrorMessage="1" promptTitle="De conformidad a la PNT" prompt="_x000a_Deberá seleccionar de lista desplegable." sqref="B13:B14" xr:uid="{DDD7899F-D5AA-49E5-9825-FAED7E1BFD66}"/>
    <dataValidation allowBlank="1" showInputMessage="1" showErrorMessage="1" prompt="Deberá seleccionar de la lista desplegable:_x000a_ _x000a_Si = Si tramitó prórroga en la solicitud _x000a__x000a_No = No tramitó prórroga en la solicitud " sqref="E13:E14" xr:uid="{EC4C575D-EC92-4CA9-9B8B-DB5320E26580}"/>
    <dataValidation allowBlank="1" showInputMessage="1" showErrorMessage="1" prompt="Deberá seleccionar una opción" sqref="J14" xr:uid="{94571816-A95D-4989-B619-C90746FC21BC}"/>
    <dataValidation errorStyle="information" allowBlank="1" showInputMessage="1" showErrorMessage="1" error="Debe asegurarse que al copiar en esta columna, los datos sean exclusivamente formato númerico.  " promptTitle="Nota" prompt="_x000a_Debe asegurarse que al copiar en esta columna, los datos sean exclusivamente formato númerico.  " sqref="A13:A14" xr:uid="{BCB75A31-FA61-49B5-924D-9EEE2B29F649}"/>
  </dataValidations>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251125A-D824-449F-BFA0-E90542641FB5}">
          <x14:formula1>
            <xm:f>'D:\TRANSPARENCIA\2025\TAPJECH\OBLIGACIONES DE TRANSPARENCIA\UT\INF UT\[Informe_1ER_T_2025_TAPJECH_2.xlsx]Hoja4'!#REF!</xm:f>
          </x14:formula1>
          <xm:sqref>E15:E23 G17:G23 G15 K15:K23 J15 J17:J23</xm:sqref>
        </x14:dataValidation>
        <x14:dataValidation type="list" allowBlank="1" showInputMessage="1" showErrorMessage="1" prompt="Deberá señalar el ejercicio a reportar " xr:uid="{FEBEDBE0-E30B-46F7-B306-5CF37F85E16F}">
          <x14:formula1>
            <xm:f>'D:\TRANSPARENCIA\2025\TAPJECH\OBLIGACIONES DE TRANSPARENCIA\UT\INF UT\[Informe_1ER_T_2025_TAPJECH_2.xlsx]Periodo'!#REF!</xm:f>
          </x14:formula1>
          <xm:sqref>G7</xm:sqref>
        </x14:dataValidation>
        <x14:dataValidation type="list" allowBlank="1" showInputMessage="1" showErrorMessage="1" xr:uid="{07FD8887-3205-4DEC-B3F7-D4B95056AF2C}">
          <x14:formula1>
            <xm:f>'D:\TRANSPARENCIA\2025\TAPJECH\OBLIGACIONES DE TRANSPARENCIA\UT\INF UT\[Informe_1ER_T_2025_TAPJECH_2.xlsx]Hoja5'!#REF!</xm:f>
          </x14:formula1>
          <xm:sqref>B15:C23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Lorena MLCM. Cigarroa Matías</dc:creator>
  <cp:lastModifiedBy>Martha Lorena MLCM. Cigarroa Matías</cp:lastModifiedBy>
  <dcterms:created xsi:type="dcterms:W3CDTF">2025-10-13T16:38:45Z</dcterms:created>
  <dcterms:modified xsi:type="dcterms:W3CDTF">2025-10-30T21:23:35Z</dcterms:modified>
</cp:coreProperties>
</file>